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livery cost" sheetId="1" r:id="rId4"/>
  </sheets>
  <definedNames/>
  <calcPr/>
</workbook>
</file>

<file path=xl/sharedStrings.xml><?xml version="1.0" encoding="utf-8"?>
<sst xmlns="http://schemas.openxmlformats.org/spreadsheetml/2006/main" count="31" uniqueCount="31">
  <si>
    <t>Driver</t>
  </si>
  <si>
    <t>Number of deliveries at each $ value</t>
  </si>
  <si>
    <t>Total</t>
  </si>
  <si>
    <t>% mark up</t>
  </si>
  <si>
    <t>Retail value at inflated prices</t>
  </si>
  <si>
    <t>Cost of online platform+CC payment</t>
  </si>
  <si>
    <t>total numbers of deliveries per run</t>
  </si>
  <si>
    <t>Cost of box ($9 box, used 25 times</t>
  </si>
  <si>
    <t>veg sales at inflated prices</t>
  </si>
  <si>
    <t>Number of orders assembled per hour</t>
  </si>
  <si>
    <t>delivery fees charged</t>
  </si>
  <si>
    <t>number of stops per hour</t>
  </si>
  <si>
    <t>total income</t>
  </si>
  <si>
    <t>Hourly wage</t>
  </si>
  <si>
    <t>number of km per hour during delivery</t>
  </si>
  <si>
    <t>delivery expense</t>
  </si>
  <si>
    <t>Distance to delivery sector</t>
  </si>
  <si>
    <t>regular value of veg</t>
  </si>
  <si>
    <t>van cost per km</t>
  </si>
  <si>
    <t>total cost</t>
  </si>
  <si>
    <t>Total cost per home delivery</t>
  </si>
  <si>
    <t>Assembly cost</t>
  </si>
  <si>
    <t>Delivery cost % of sale</t>
  </si>
  <si>
    <t>Assembly cost % sale</t>
  </si>
  <si>
    <t>Net income per delivery run</t>
  </si>
  <si>
    <t>normal retail value</t>
  </si>
  <si>
    <t>net margin delivery co.</t>
  </si>
  <si>
    <t>% mark up to cover delivery</t>
  </si>
  <si>
    <t>delivery fee</t>
  </si>
  <si>
    <t xml:space="preserve">Conclusion </t>
  </si>
  <si>
    <t>Increase prices by 25-30% online, offer free delivery on orders over 35$, 5$ delivery on orders under 35$, 15-20% discount for on farm pick-up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</si>
</sst>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"/>
    <numFmt numFmtId="165" formatCode="0.0%"/>
    <numFmt numFmtId="166" formatCode="&quot;$&quot;#,##0.00"/>
    <numFmt numFmtId="167" formatCode="0.0"/>
  </numFmts>
  <fonts count="3">
    <font>
      <sz val="10.0"/>
      <color rgb="FF000000"/>
      <name val="Arial"/>
    </font>
    <font>
      <color theme="1"/>
      <name val="Arial"/>
    </font>
    <font>
      <b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EAD1DC"/>
        <bgColor rgb="FFEAD1DC"/>
      </patternFill>
    </fill>
    <fill>
      <patternFill patternType="solid">
        <fgColor rgb="FFFFFF00"/>
        <bgColor rgb="FFFFFF00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9" xfId="0" applyFont="1" applyNumberFormat="1"/>
    <xf borderId="0" fillId="2" fontId="1" numFmtId="9" xfId="0" applyFill="1" applyFont="1" applyNumberFormat="1"/>
    <xf borderId="0" fillId="2" fontId="1" numFmtId="9" xfId="0" applyAlignment="1" applyFont="1" applyNumberFormat="1">
      <alignment readingOrder="0"/>
    </xf>
    <xf borderId="0" fillId="0" fontId="1" numFmtId="9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2" fontId="1" numFmtId="164" xfId="0" applyAlignment="1" applyFont="1" applyNumberFormat="1">
      <alignment readingOrder="0"/>
    </xf>
    <xf borderId="0" fillId="2" fontId="1" numFmtId="165" xfId="0" applyAlignment="1" applyFont="1" applyNumberFormat="1">
      <alignment readingOrder="0"/>
    </xf>
    <xf borderId="0" fillId="0" fontId="1" numFmtId="166" xfId="0" applyFont="1" applyNumberFormat="1"/>
    <xf borderId="0" fillId="0" fontId="1" numFmtId="3" xfId="0" applyAlignment="1" applyFont="1" applyNumberFormat="1">
      <alignment readingOrder="0"/>
    </xf>
    <xf borderId="0" fillId="2" fontId="1" numFmtId="0" xfId="0" applyAlignment="1" applyFont="1">
      <alignment readingOrder="0"/>
    </xf>
    <xf borderId="0" fillId="0" fontId="1" numFmtId="0" xfId="0" applyFont="1"/>
    <xf borderId="0" fillId="0" fontId="1" numFmtId="164" xfId="0" applyFont="1" applyNumberFormat="1"/>
    <xf borderId="1" fillId="0" fontId="1" numFmtId="164" xfId="0" applyBorder="1" applyFont="1" applyNumberFormat="1"/>
    <xf borderId="1" fillId="0" fontId="1" numFmtId="0" xfId="0" applyAlignment="1" applyBorder="1" applyFont="1">
      <alignment readingOrder="0"/>
    </xf>
    <xf borderId="0" fillId="2" fontId="1" numFmtId="167" xfId="0" applyAlignment="1" applyFont="1" applyNumberFormat="1">
      <alignment readingOrder="0"/>
    </xf>
    <xf borderId="0" fillId="0" fontId="1" numFmtId="167" xfId="0" applyFont="1" applyNumberFormat="1"/>
    <xf borderId="0" fillId="2" fontId="1" numFmtId="166" xfId="0" applyAlignment="1" applyFont="1" applyNumberFormat="1">
      <alignment readingOrder="0"/>
    </xf>
    <xf borderId="0" fillId="0" fontId="1" numFmtId="166" xfId="0" applyFont="1" applyNumberFormat="1"/>
    <xf borderId="0" fillId="3" fontId="2" numFmtId="0" xfId="0" applyAlignment="1" applyFill="1" applyFont="1">
      <alignment readingOrder="0"/>
    </xf>
    <xf borderId="0" fillId="3" fontId="2" numFmtId="166" xfId="0" applyFont="1" applyNumberFormat="1"/>
    <xf borderId="0" fillId="0" fontId="1" numFmtId="10" xfId="0" applyFont="1" applyNumberFormat="1"/>
    <xf borderId="0" fillId="3" fontId="2" numFmtId="164" xfId="0" applyFont="1" applyNumberFormat="1"/>
    <xf borderId="0" fillId="3" fontId="2" numFmtId="10" xfId="0" applyFont="1" applyNumberFormat="1"/>
    <xf borderId="0" fillId="0" fontId="1" numFmtId="166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4.43"/>
  </cols>
  <sheetData>
    <row r="1">
      <c r="B1" s="1" t="s">
        <v>0</v>
      </c>
    </row>
    <row r="2">
      <c r="A2" s="1" t="s">
        <v>1</v>
      </c>
      <c r="B2" s="2"/>
      <c r="C2" s="3"/>
      <c r="D2" s="4"/>
      <c r="E2" s="4">
        <v>1.0</v>
      </c>
      <c r="F2" s="3"/>
      <c r="G2" s="2">
        <f>sum(C2:F2)</f>
        <v>1</v>
      </c>
      <c r="H2" s="1" t="s">
        <v>2</v>
      </c>
      <c r="I2" s="5">
        <v>1.1</v>
      </c>
      <c r="J2" s="1" t="s">
        <v>3</v>
      </c>
    </row>
    <row r="3">
      <c r="A3" s="6" t="s">
        <v>4</v>
      </c>
      <c r="C3" s="7">
        <v>25.0</v>
      </c>
      <c r="D3" s="7">
        <v>30.0</v>
      </c>
      <c r="E3" s="7">
        <v>35.0</v>
      </c>
      <c r="F3" s="7">
        <v>40.0</v>
      </c>
    </row>
    <row r="4">
      <c r="A4" s="1" t="s">
        <v>5</v>
      </c>
      <c r="B4" s="8">
        <v>0.0</v>
      </c>
      <c r="C4" s="9">
        <f t="shared" ref="C4:F4" si="1">$B$4*C3</f>
        <v>0</v>
      </c>
      <c r="D4" s="9">
        <f t="shared" si="1"/>
        <v>0</v>
      </c>
      <c r="E4" s="9">
        <f t="shared" si="1"/>
        <v>0</v>
      </c>
      <c r="F4" s="9">
        <f t="shared" si="1"/>
        <v>0</v>
      </c>
      <c r="I4" s="10">
        <v>33.0</v>
      </c>
      <c r="J4" s="1" t="s">
        <v>6</v>
      </c>
    </row>
    <row r="5">
      <c r="A5" s="1" t="s">
        <v>7</v>
      </c>
      <c r="B5" s="11">
        <f>9/25</f>
        <v>0.36</v>
      </c>
      <c r="C5" s="12">
        <f t="shared" ref="C5:F5" si="2">$B5</f>
        <v>0.36</v>
      </c>
      <c r="D5" s="12">
        <f t="shared" si="2"/>
        <v>0.36</v>
      </c>
      <c r="E5" s="12">
        <f t="shared" si="2"/>
        <v>0.36</v>
      </c>
      <c r="F5" s="12">
        <f t="shared" si="2"/>
        <v>0.36</v>
      </c>
      <c r="I5" s="13">
        <f>sumproduct(C2:F2,C3:F3)*I4</f>
        <v>1155</v>
      </c>
      <c r="J5" s="1" t="s">
        <v>8</v>
      </c>
    </row>
    <row r="6">
      <c r="A6" s="1" t="s">
        <v>9</v>
      </c>
      <c r="B6" s="11">
        <v>50.0</v>
      </c>
      <c r="C6" s="12">
        <f t="shared" ref="C6:F6" si="3">$B6</f>
        <v>50</v>
      </c>
      <c r="D6" s="12">
        <f t="shared" si="3"/>
        <v>50</v>
      </c>
      <c r="E6" s="12">
        <f t="shared" si="3"/>
        <v>50</v>
      </c>
      <c r="F6" s="12">
        <f t="shared" si="3"/>
        <v>50</v>
      </c>
      <c r="I6" s="14">
        <f>sumproduct(C2:F2,C18:F18)*I4</f>
        <v>247.5</v>
      </c>
      <c r="J6" s="15" t="s">
        <v>10</v>
      </c>
    </row>
    <row r="7">
      <c r="A7" s="1" t="s">
        <v>11</v>
      </c>
      <c r="B7" s="16">
        <v>7.0</v>
      </c>
      <c r="C7" s="17">
        <f t="shared" ref="C7:F7" si="4">$B7</f>
        <v>7</v>
      </c>
      <c r="D7" s="17">
        <f t="shared" si="4"/>
        <v>7</v>
      </c>
      <c r="E7" s="17">
        <f t="shared" si="4"/>
        <v>7</v>
      </c>
      <c r="F7" s="17">
        <f t="shared" si="4"/>
        <v>7</v>
      </c>
      <c r="I7" s="13">
        <f>sum(I5:I6)</f>
        <v>1402.5</v>
      </c>
      <c r="J7" s="1" t="s">
        <v>12</v>
      </c>
    </row>
    <row r="8">
      <c r="A8" s="1" t="s">
        <v>13</v>
      </c>
      <c r="B8" s="7">
        <v>17.0</v>
      </c>
      <c r="C8" s="13">
        <f t="shared" ref="C8:F8" si="5">$B8</f>
        <v>17</v>
      </c>
      <c r="D8" s="13">
        <f t="shared" si="5"/>
        <v>17</v>
      </c>
      <c r="E8" s="13">
        <f t="shared" si="5"/>
        <v>17</v>
      </c>
      <c r="F8" s="13">
        <f t="shared" si="5"/>
        <v>17</v>
      </c>
      <c r="I8" s="13"/>
    </row>
    <row r="9">
      <c r="A9" s="1" t="s">
        <v>14</v>
      </c>
      <c r="B9" s="11">
        <v>50.0</v>
      </c>
      <c r="C9" s="12">
        <f t="shared" ref="C9:F9" si="6">$B9</f>
        <v>50</v>
      </c>
      <c r="D9" s="12">
        <f t="shared" si="6"/>
        <v>50</v>
      </c>
      <c r="E9" s="12">
        <f t="shared" si="6"/>
        <v>50</v>
      </c>
      <c r="F9" s="12">
        <f t="shared" si="6"/>
        <v>50</v>
      </c>
      <c r="I9" s="13">
        <f>sumproduct(C2:F2,C12:F12)*I4</f>
        <v>284.7428571</v>
      </c>
      <c r="J9" s="1" t="s">
        <v>15</v>
      </c>
    </row>
    <row r="10">
      <c r="A10" s="1" t="s">
        <v>16</v>
      </c>
      <c r="B10" s="11">
        <v>30.0</v>
      </c>
      <c r="C10" s="1">
        <f t="shared" ref="C10:F10" si="7">B10</f>
        <v>30</v>
      </c>
      <c r="D10" s="1">
        <f t="shared" si="7"/>
        <v>30</v>
      </c>
      <c r="E10" s="1">
        <f t="shared" si="7"/>
        <v>30</v>
      </c>
      <c r="F10" s="1">
        <f t="shared" si="7"/>
        <v>30</v>
      </c>
      <c r="I10" s="14">
        <f>I5/I2</f>
        <v>1050</v>
      </c>
      <c r="J10" s="15" t="s">
        <v>17</v>
      </c>
    </row>
    <row r="11">
      <c r="A11" s="1" t="s">
        <v>18</v>
      </c>
      <c r="B11" s="18">
        <v>0.35</v>
      </c>
      <c r="C11" s="19">
        <f t="shared" ref="C11:F11" si="8">$B11</f>
        <v>0.35</v>
      </c>
      <c r="D11" s="19">
        <f t="shared" si="8"/>
        <v>0.35</v>
      </c>
      <c r="E11" s="19">
        <f t="shared" si="8"/>
        <v>0.35</v>
      </c>
      <c r="F11" s="19">
        <f t="shared" si="8"/>
        <v>0.35</v>
      </c>
      <c r="I11" s="13">
        <f>sum(I9:I10)</f>
        <v>1334.742857</v>
      </c>
      <c r="J11" s="1" t="s">
        <v>19</v>
      </c>
    </row>
    <row r="12">
      <c r="A12" s="20" t="s">
        <v>20</v>
      </c>
      <c r="B12" s="21">
        <f t="shared" ref="B12:C12" si="9">(1/B6+1/B7)*B8+((B9+B10*2)*B11/B7)+B5</f>
        <v>8.628571429</v>
      </c>
      <c r="C12" s="21">
        <f t="shared" si="9"/>
        <v>8.628571429</v>
      </c>
      <c r="D12" s="21">
        <f t="shared" ref="D12:F12" si="10">(1/D6+1/D7)*D8+((D9+D10*2)*D11/D7)+D5+D4</f>
        <v>8.628571429</v>
      </c>
      <c r="E12" s="21">
        <f t="shared" si="10"/>
        <v>8.628571429</v>
      </c>
      <c r="F12" s="21">
        <f t="shared" si="10"/>
        <v>8.628571429</v>
      </c>
      <c r="I12" s="13"/>
    </row>
    <row r="13">
      <c r="A13" s="1" t="s">
        <v>21</v>
      </c>
      <c r="B13" s="9">
        <f t="shared" ref="B13:F13" si="11">(1/B6*B8)+B5</f>
        <v>0.7</v>
      </c>
      <c r="C13" s="9">
        <f t="shared" si="11"/>
        <v>0.7</v>
      </c>
      <c r="D13" s="9">
        <f t="shared" si="11"/>
        <v>0.7</v>
      </c>
      <c r="E13" s="9">
        <f t="shared" si="11"/>
        <v>0.7</v>
      </c>
      <c r="F13" s="9">
        <f t="shared" si="11"/>
        <v>0.7</v>
      </c>
      <c r="I13" s="13"/>
      <c r="J13" s="1"/>
    </row>
    <row r="14">
      <c r="A14" s="1" t="s">
        <v>22</v>
      </c>
      <c r="B14" s="1"/>
      <c r="C14" s="22">
        <f t="shared" ref="C14:F14" si="12">$B12/C$3</f>
        <v>0.3451428571</v>
      </c>
      <c r="D14" s="22">
        <f t="shared" si="12"/>
        <v>0.2876190476</v>
      </c>
      <c r="E14" s="22">
        <f t="shared" si="12"/>
        <v>0.2465306122</v>
      </c>
      <c r="F14" s="22">
        <f t="shared" si="12"/>
        <v>0.2157142857</v>
      </c>
      <c r="I14" s="13"/>
      <c r="J14" s="1"/>
    </row>
    <row r="15">
      <c r="A15" s="1" t="s">
        <v>23</v>
      </c>
      <c r="B15" s="1"/>
      <c r="C15" s="22">
        <f t="shared" ref="C15:F15" si="13">$B13/C$3</f>
        <v>0.028</v>
      </c>
      <c r="D15" s="22">
        <f t="shared" si="13"/>
        <v>0.02333333333</v>
      </c>
      <c r="E15" s="22">
        <f t="shared" si="13"/>
        <v>0.02</v>
      </c>
      <c r="F15" s="22">
        <f t="shared" si="13"/>
        <v>0.0175</v>
      </c>
      <c r="I15" s="23">
        <f>I7-I11</f>
        <v>67.75714286</v>
      </c>
      <c r="J15" s="20" t="s">
        <v>24</v>
      </c>
    </row>
    <row r="16">
      <c r="A16" s="22"/>
      <c r="B16" s="1" t="s">
        <v>25</v>
      </c>
      <c r="C16" s="19">
        <f t="shared" ref="C16:F16" si="14">C3*(1-C14)</f>
        <v>16.37142857</v>
      </c>
      <c r="D16" s="19">
        <f t="shared" si="14"/>
        <v>21.37142857</v>
      </c>
      <c r="E16" s="19">
        <f t="shared" si="14"/>
        <v>26.37142857</v>
      </c>
      <c r="F16" s="19">
        <f t="shared" si="14"/>
        <v>31.37142857</v>
      </c>
      <c r="I16" s="24">
        <f>I15/I7</f>
        <v>0.04831168831</v>
      </c>
      <c r="J16" s="20" t="s">
        <v>26</v>
      </c>
    </row>
    <row r="17">
      <c r="B17" s="1" t="s">
        <v>27</v>
      </c>
      <c r="C17" s="2">
        <f t="shared" ref="C17:F17" si="15">C3/C16</f>
        <v>1.527050611</v>
      </c>
      <c r="D17" s="2">
        <f t="shared" si="15"/>
        <v>1.403743316</v>
      </c>
      <c r="E17" s="2">
        <f t="shared" si="15"/>
        <v>1.327193933</v>
      </c>
      <c r="F17" s="2">
        <f t="shared" si="15"/>
        <v>1.275045537</v>
      </c>
    </row>
    <row r="18">
      <c r="A18" s="22"/>
      <c r="B18" s="1" t="s">
        <v>28</v>
      </c>
      <c r="C18" s="25">
        <v>7.5</v>
      </c>
      <c r="D18" s="25">
        <v>7.5</v>
      </c>
      <c r="E18" s="25">
        <v>7.5</v>
      </c>
      <c r="F18" s="25">
        <v>7.5</v>
      </c>
    </row>
    <row r="19">
      <c r="A19" s="1"/>
      <c r="C19" s="9"/>
      <c r="D19" s="9"/>
      <c r="E19" s="9"/>
      <c r="F19" s="9"/>
    </row>
    <row r="20">
      <c r="A20" s="1"/>
    </row>
    <row r="21">
      <c r="A21" s="1" t="s">
        <v>29</v>
      </c>
    </row>
    <row r="22">
      <c r="A22" s="1" t="s">
        <v>30</v>
      </c>
    </row>
  </sheetData>
  <drawing r:id="rId1"/>
</worksheet>
</file>