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\Desktop\"/>
    </mc:Choice>
  </mc:AlternateContent>
  <bookViews>
    <workbookView xWindow="0" yWindow="0" windowWidth="20490" windowHeight="7155" tabRatio="909"/>
  </bookViews>
  <sheets>
    <sheet name="Prévisions " sheetId="13" r:id="rId1"/>
    <sheet name="Suivi de la réalité" sheetId="12" r:id="rId2"/>
    <sheet name="% Cumulatif à date" sheetId="14" r:id="rId3"/>
    <sheet name="%cumulatif vs total" sheetId="15" r:id="rId4"/>
    <sheet name="Liste des Comptes" sheetId="3" r:id="rId5"/>
  </sheets>
  <definedNames>
    <definedName name="_xlnm._FilterDatabase" localSheetId="4" hidden="1">'Liste des Comptes'!#REF!</definedName>
    <definedName name="listeComptes">OFFSET('Liste des Comptes'!#REF!,0,0,COUNTA('Liste des Comptes'!$A:$A),1)</definedName>
    <definedName name="listeImputations">OFFSET('Liste des Comptes'!#REF!,0,0,COUNTA('Liste des Comptes'!#REF!),1)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3" l="1"/>
  <c r="F21" i="13" l="1"/>
  <c r="D3" i="3" l="1"/>
  <c r="D4" i="3"/>
  <c r="D5" i="3"/>
  <c r="D6" i="3"/>
  <c r="D7" i="3"/>
  <c r="D8" i="3"/>
  <c r="D9" i="3"/>
  <c r="D10" i="3"/>
  <c r="D11" i="3"/>
  <c r="D12" i="3"/>
  <c r="D13" i="3"/>
  <c r="D14" i="3"/>
  <c r="D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2" i="3"/>
  <c r="B4" i="14"/>
  <c r="B6" i="14"/>
  <c r="B8" i="14"/>
  <c r="B10" i="14"/>
  <c r="B13" i="15"/>
  <c r="B15" i="15"/>
  <c r="G21" i="13"/>
  <c r="H21" i="13"/>
  <c r="I21" i="13"/>
  <c r="J21" i="13"/>
  <c r="K21" i="13"/>
  <c r="L21" i="13"/>
  <c r="M21" i="13"/>
  <c r="N21" i="13"/>
  <c r="O21" i="13"/>
  <c r="P21" i="13"/>
  <c r="Q21" i="13"/>
  <c r="A17" i="12"/>
  <c r="B17" i="12"/>
  <c r="C17" i="12"/>
  <c r="A18" i="12"/>
  <c r="B18" i="12"/>
  <c r="A19" i="12"/>
  <c r="B19" i="12"/>
  <c r="C19" i="12"/>
  <c r="A20" i="12"/>
  <c r="B20" i="12"/>
  <c r="C20" i="12"/>
  <c r="A21" i="12"/>
  <c r="B21" i="12"/>
  <c r="C21" i="12"/>
  <c r="B43" i="15"/>
  <c r="B44" i="15"/>
  <c r="B45" i="15"/>
  <c r="B46" i="15"/>
  <c r="B47" i="15"/>
  <c r="B48" i="15"/>
  <c r="B49" i="15"/>
  <c r="D45" i="13"/>
  <c r="E45" i="13" s="1"/>
  <c r="D44" i="13"/>
  <c r="E44" i="13" s="1"/>
  <c r="D51" i="13"/>
  <c r="E51" i="13" s="1"/>
  <c r="D52" i="13"/>
  <c r="E52" i="13" s="1"/>
  <c r="D53" i="13"/>
  <c r="E53" i="13" s="1"/>
  <c r="G7" i="12"/>
  <c r="B9" i="12"/>
  <c r="D4" i="13"/>
  <c r="C9" i="13" s="1"/>
  <c r="E4" i="13"/>
  <c r="C10" i="13" s="1"/>
  <c r="F4" i="13"/>
  <c r="C4" i="13"/>
  <c r="C8" i="13" s="1"/>
  <c r="E8" i="13" s="1"/>
  <c r="A49" i="14"/>
  <c r="B49" i="14"/>
  <c r="A50" i="14"/>
  <c r="B50" i="14"/>
  <c r="A52" i="14"/>
  <c r="B52" i="14"/>
  <c r="A44" i="14"/>
  <c r="B44" i="14"/>
  <c r="A45" i="14"/>
  <c r="B45" i="14"/>
  <c r="A46" i="14"/>
  <c r="B46" i="14"/>
  <c r="A47" i="14"/>
  <c r="B47" i="14"/>
  <c r="A48" i="14"/>
  <c r="B48" i="14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B3" i="14"/>
  <c r="B5" i="14"/>
  <c r="B7" i="14"/>
  <c r="B9" i="14"/>
  <c r="B11" i="14"/>
  <c r="B12" i="14"/>
  <c r="B13" i="14"/>
  <c r="B14" i="14"/>
  <c r="B15" i="14"/>
  <c r="B16" i="14"/>
  <c r="B2" i="15"/>
  <c r="A3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B50" i="15"/>
  <c r="A50" i="12"/>
  <c r="B50" i="12"/>
  <c r="C50" i="12"/>
  <c r="A51" i="12"/>
  <c r="B51" i="12"/>
  <c r="C51" i="12"/>
  <c r="A52" i="12"/>
  <c r="B52" i="12"/>
  <c r="C52" i="12"/>
  <c r="A53" i="12"/>
  <c r="B53" i="12"/>
  <c r="C53" i="12"/>
  <c r="A54" i="12"/>
  <c r="B54" i="12"/>
  <c r="C54" i="12"/>
  <c r="A55" i="12"/>
  <c r="B55" i="12"/>
  <c r="B14" i="15"/>
  <c r="B16" i="15"/>
  <c r="B4" i="15"/>
  <c r="B5" i="15"/>
  <c r="B6" i="15"/>
  <c r="B7" i="15"/>
  <c r="B8" i="15"/>
  <c r="B9" i="15"/>
  <c r="B10" i="15"/>
  <c r="B11" i="15"/>
  <c r="B12" i="15"/>
  <c r="B3" i="15"/>
  <c r="C21" i="13" l="1"/>
  <c r="C47" i="15"/>
  <c r="C14" i="15"/>
  <c r="C15" i="15"/>
  <c r="C13" i="15"/>
  <c r="C11" i="15"/>
  <c r="D47" i="15"/>
  <c r="C45" i="14"/>
  <c r="H7" i="12"/>
  <c r="C12" i="14"/>
  <c r="C47" i="14"/>
  <c r="A9" i="12"/>
  <c r="A10" i="12"/>
  <c r="A11" i="12"/>
  <c r="A12" i="12"/>
  <c r="A13" i="12"/>
  <c r="A14" i="12"/>
  <c r="A15" i="12"/>
  <c r="A16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6" i="12"/>
  <c r="C9" i="12"/>
  <c r="C10" i="12"/>
  <c r="C11" i="12"/>
  <c r="C12" i="12"/>
  <c r="C13" i="12"/>
  <c r="C14" i="12"/>
  <c r="C15" i="12"/>
  <c r="C16" i="12"/>
  <c r="B10" i="12"/>
  <c r="B11" i="12"/>
  <c r="B12" i="12"/>
  <c r="B13" i="12"/>
  <c r="B14" i="12"/>
  <c r="B15" i="12"/>
  <c r="B16" i="12"/>
  <c r="C18" i="12"/>
  <c r="D13" i="13"/>
  <c r="E13" i="13" s="1"/>
  <c r="D15" i="13"/>
  <c r="E15" i="13" s="1"/>
  <c r="D16" i="13"/>
  <c r="E16" i="13" s="1"/>
  <c r="D9" i="13"/>
  <c r="E9" i="13" s="1"/>
  <c r="D11" i="13"/>
  <c r="E11" i="13" s="1"/>
  <c r="D14" i="13"/>
  <c r="E14" i="13" s="1"/>
  <c r="D12" i="13"/>
  <c r="E12" i="13" s="1"/>
  <c r="C12" i="15" l="1"/>
  <c r="C11" i="14"/>
  <c r="C13" i="14"/>
  <c r="C15" i="14"/>
  <c r="C7" i="15"/>
  <c r="D45" i="15"/>
  <c r="C45" i="15"/>
  <c r="C9" i="15"/>
  <c r="C46" i="15"/>
  <c r="D46" i="15"/>
  <c r="C8" i="14"/>
  <c r="C4" i="15"/>
  <c r="C14" i="14"/>
  <c r="C44" i="15"/>
  <c r="D44" i="15"/>
  <c r="C48" i="14"/>
  <c r="C48" i="15"/>
  <c r="D48" i="15"/>
  <c r="C10" i="15"/>
  <c r="I7" i="12"/>
  <c r="E45" i="15"/>
  <c r="E48" i="15"/>
  <c r="C10" i="14"/>
  <c r="C44" i="14"/>
  <c r="C46" i="14"/>
  <c r="D10" i="13"/>
  <c r="E10" i="13" s="1"/>
  <c r="C22" i="12"/>
  <c r="C9" i="14" l="1"/>
  <c r="C7" i="14"/>
  <c r="C8" i="15"/>
  <c r="F22" i="12"/>
  <c r="C16" i="14" s="1"/>
  <c r="C4" i="14"/>
  <c r="H22" i="12"/>
  <c r="G22" i="12"/>
  <c r="E47" i="15"/>
  <c r="E44" i="15"/>
  <c r="E46" i="15"/>
  <c r="J7" i="12"/>
  <c r="F47" i="15"/>
  <c r="C6" i="14"/>
  <c r="C6" i="15"/>
  <c r="C5" i="14"/>
  <c r="C5" i="15"/>
  <c r="C3" i="14"/>
  <c r="C3" i="15"/>
  <c r="H2" i="12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18" i="14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52" i="15"/>
  <c r="B18" i="15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6" i="12"/>
  <c r="B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9" i="12"/>
  <c r="C40" i="12"/>
  <c r="C41" i="12"/>
  <c r="C42" i="12"/>
  <c r="C43" i="12"/>
  <c r="C44" i="12"/>
  <c r="C46" i="12"/>
  <c r="C47" i="12"/>
  <c r="C49" i="12"/>
  <c r="C24" i="12"/>
  <c r="D1" i="15"/>
  <c r="E1" i="15" s="1"/>
  <c r="F1" i="15" s="1"/>
  <c r="G1" i="15" s="1"/>
  <c r="H1" i="15" s="1"/>
  <c r="I1" i="15" s="1"/>
  <c r="J1" i="15" s="1"/>
  <c r="K1" i="15" s="1"/>
  <c r="L1" i="15" s="1"/>
  <c r="M1" i="15" s="1"/>
  <c r="N1" i="15" s="1"/>
  <c r="D1" i="14"/>
  <c r="E1" i="14" s="1"/>
  <c r="F1" i="14" s="1"/>
  <c r="G1" i="14" s="1"/>
  <c r="H1" i="14" s="1"/>
  <c r="I1" i="14" s="1"/>
  <c r="J1" i="14" s="1"/>
  <c r="K1" i="14" s="1"/>
  <c r="L1" i="14" s="1"/>
  <c r="M1" i="14" s="1"/>
  <c r="N1" i="14" s="1"/>
  <c r="D25" i="13"/>
  <c r="E25" i="13" s="1"/>
  <c r="D26" i="13"/>
  <c r="E26" i="13" s="1"/>
  <c r="D27" i="13"/>
  <c r="E27" i="13" s="1"/>
  <c r="D28" i="13"/>
  <c r="E28" i="13" s="1"/>
  <c r="D29" i="13"/>
  <c r="E29" i="13" s="1"/>
  <c r="D30" i="13"/>
  <c r="E30" i="13" s="1"/>
  <c r="D31" i="13"/>
  <c r="E31" i="13" s="1"/>
  <c r="D34" i="13"/>
  <c r="E34" i="13" s="1"/>
  <c r="D35" i="13"/>
  <c r="E35" i="13" s="1"/>
  <c r="D37" i="13"/>
  <c r="D38" i="13"/>
  <c r="E38" i="13" s="1"/>
  <c r="D39" i="13"/>
  <c r="E39" i="13" s="1"/>
  <c r="D40" i="13"/>
  <c r="E40" i="13" s="1"/>
  <c r="D43" i="13"/>
  <c r="E43" i="13" s="1"/>
  <c r="D46" i="13"/>
  <c r="E46" i="13" s="1"/>
  <c r="D47" i="13"/>
  <c r="E47" i="13" s="1"/>
  <c r="D48" i="13"/>
  <c r="E48" i="13" s="1"/>
  <c r="D49" i="13"/>
  <c r="D50" i="13"/>
  <c r="E50" i="13" s="1"/>
  <c r="D41" i="13"/>
  <c r="E41" i="13" s="1"/>
  <c r="D42" i="13"/>
  <c r="E42" i="13" s="1"/>
  <c r="D36" i="13"/>
  <c r="E36" i="13" s="1"/>
  <c r="D23" i="13"/>
  <c r="E23" i="13" s="1"/>
  <c r="C38" i="12"/>
  <c r="C45" i="12"/>
  <c r="D16" i="15" l="1"/>
  <c r="D16" i="14"/>
  <c r="E16" i="14"/>
  <c r="E16" i="15"/>
  <c r="C16" i="15"/>
  <c r="I22" i="12"/>
  <c r="F48" i="15"/>
  <c r="F45" i="15"/>
  <c r="F44" i="15"/>
  <c r="F46" i="15"/>
  <c r="K7" i="12"/>
  <c r="G44" i="15"/>
  <c r="C54" i="13"/>
  <c r="C55" i="13" s="1"/>
  <c r="C48" i="12"/>
  <c r="D32" i="13"/>
  <c r="E32" i="13" s="1"/>
  <c r="C37" i="12"/>
  <c r="E37" i="13"/>
  <c r="D33" i="13"/>
  <c r="E33" i="13" s="1"/>
  <c r="E49" i="13"/>
  <c r="G6" i="13"/>
  <c r="H6" i="13" s="1"/>
  <c r="I6" i="13" s="1"/>
  <c r="J6" i="13" s="1"/>
  <c r="K6" i="13" s="1"/>
  <c r="L6" i="13" s="1"/>
  <c r="M6" i="13" s="1"/>
  <c r="N6" i="13" s="1"/>
  <c r="O6" i="13" s="1"/>
  <c r="P6" i="13" s="1"/>
  <c r="Q6" i="13" s="1"/>
  <c r="C36" i="14" l="1"/>
  <c r="C25" i="14"/>
  <c r="D27" i="15"/>
  <c r="C33" i="15"/>
  <c r="C37" i="15"/>
  <c r="J22" i="12"/>
  <c r="F16" i="14"/>
  <c r="G16" i="15"/>
  <c r="F16" i="15"/>
  <c r="G16" i="14"/>
  <c r="G47" i="15"/>
  <c r="G48" i="15"/>
  <c r="D43" i="15"/>
  <c r="E43" i="15"/>
  <c r="G45" i="15"/>
  <c r="G46" i="15"/>
  <c r="C56" i="12"/>
  <c r="D49" i="15"/>
  <c r="F49" i="15"/>
  <c r="C49" i="15"/>
  <c r="E49" i="15"/>
  <c r="G49" i="15"/>
  <c r="L7" i="12"/>
  <c r="H49" i="15"/>
  <c r="H47" i="15"/>
  <c r="H43" i="15"/>
  <c r="H56" i="12"/>
  <c r="F56" i="12"/>
  <c r="C55" i="12"/>
  <c r="I2" i="12" s="1"/>
  <c r="J2" i="12" s="1"/>
  <c r="K2" i="12" s="1"/>
  <c r="G54" i="13"/>
  <c r="G55" i="13" s="1"/>
  <c r="G57" i="13" s="1"/>
  <c r="I54" i="13"/>
  <c r="I55" i="13" s="1"/>
  <c r="I57" i="13" s="1"/>
  <c r="K54" i="13"/>
  <c r="K55" i="13" s="1"/>
  <c r="K57" i="13" s="1"/>
  <c r="M54" i="13"/>
  <c r="M55" i="13" s="1"/>
  <c r="M57" i="13" s="1"/>
  <c r="O54" i="13"/>
  <c r="O55" i="13" s="1"/>
  <c r="O57" i="13" s="1"/>
  <c r="Q54" i="13"/>
  <c r="Q55" i="13" s="1"/>
  <c r="Q57" i="13" s="1"/>
  <c r="H54" i="13"/>
  <c r="H55" i="13" s="1"/>
  <c r="H57" i="13" s="1"/>
  <c r="J54" i="13"/>
  <c r="J55" i="13" s="1"/>
  <c r="J57" i="13" s="1"/>
  <c r="L54" i="13"/>
  <c r="L55" i="13" s="1"/>
  <c r="L57" i="13" s="1"/>
  <c r="N54" i="13"/>
  <c r="N55" i="13" s="1"/>
  <c r="N57" i="13" s="1"/>
  <c r="P54" i="13"/>
  <c r="P55" i="13" s="1"/>
  <c r="P57" i="13" s="1"/>
  <c r="F54" i="13"/>
  <c r="F55" i="13" s="1"/>
  <c r="F57" i="13" s="1"/>
  <c r="F58" i="13" s="1"/>
  <c r="C52" i="14"/>
  <c r="C63" i="13"/>
  <c r="C18" i="15"/>
  <c r="C39" i="14"/>
  <c r="C26" i="15"/>
  <c r="C25" i="15"/>
  <c r="C32" i="15"/>
  <c r="C32" i="14"/>
  <c r="C36" i="15"/>
  <c r="C43" i="14"/>
  <c r="C40" i="15"/>
  <c r="C40" i="14"/>
  <c r="C37" i="14"/>
  <c r="C33" i="14"/>
  <c r="C22" i="15"/>
  <c r="C22" i="14"/>
  <c r="C20" i="15"/>
  <c r="C20" i="14"/>
  <c r="C35" i="15"/>
  <c r="C35" i="14"/>
  <c r="C27" i="15"/>
  <c r="C27" i="14"/>
  <c r="C34" i="15"/>
  <c r="C34" i="14"/>
  <c r="C30" i="15"/>
  <c r="C30" i="14"/>
  <c r="C21" i="15"/>
  <c r="C21" i="14"/>
  <c r="C19" i="15"/>
  <c r="D22" i="15"/>
  <c r="D30" i="15"/>
  <c r="D19" i="15"/>
  <c r="D21" i="14"/>
  <c r="D35" i="14"/>
  <c r="D33" i="15"/>
  <c r="D52" i="14"/>
  <c r="G58" i="13" l="1"/>
  <c r="H58" i="13" s="1"/>
  <c r="I58" i="13" s="1"/>
  <c r="J58" i="13" s="1"/>
  <c r="K58" i="13" s="1"/>
  <c r="L58" i="13" s="1"/>
  <c r="M58" i="13" s="1"/>
  <c r="N58" i="13" s="1"/>
  <c r="O58" i="13" s="1"/>
  <c r="P58" i="13" s="1"/>
  <c r="Q58" i="13" s="1"/>
  <c r="F43" i="15"/>
  <c r="I56" i="12"/>
  <c r="G56" i="12"/>
  <c r="J56" i="12"/>
  <c r="C43" i="15"/>
  <c r="G43" i="15"/>
  <c r="K22" i="12"/>
  <c r="C52" i="15"/>
  <c r="H45" i="15"/>
  <c r="H46" i="15"/>
  <c r="H48" i="15"/>
  <c r="H44" i="15"/>
  <c r="C50" i="15"/>
  <c r="K56" i="12"/>
  <c r="M7" i="12"/>
  <c r="I45" i="15"/>
  <c r="I47" i="15"/>
  <c r="I46" i="15"/>
  <c r="I43" i="15"/>
  <c r="D47" i="14"/>
  <c r="D46" i="14"/>
  <c r="D14" i="15"/>
  <c r="D14" i="14"/>
  <c r="D12" i="14"/>
  <c r="D12" i="15"/>
  <c r="E48" i="14"/>
  <c r="E44" i="14"/>
  <c r="E47" i="14"/>
  <c r="D48" i="14"/>
  <c r="D44" i="14"/>
  <c r="D45" i="14"/>
  <c r="E45" i="14"/>
  <c r="E15" i="14"/>
  <c r="D15" i="15"/>
  <c r="E15" i="15"/>
  <c r="D15" i="14"/>
  <c r="E13" i="14"/>
  <c r="D13" i="15"/>
  <c r="E13" i="15"/>
  <c r="D13" i="14"/>
  <c r="E11" i="14"/>
  <c r="D11" i="15"/>
  <c r="E11" i="15"/>
  <c r="D11" i="14"/>
  <c r="D4" i="14"/>
  <c r="D4" i="15"/>
  <c r="D3" i="14"/>
  <c r="D3" i="15"/>
  <c r="D7" i="14"/>
  <c r="D7" i="15"/>
  <c r="D6" i="14"/>
  <c r="D6" i="15"/>
  <c r="D8" i="14"/>
  <c r="D8" i="15"/>
  <c r="D5" i="14"/>
  <c r="D5" i="15"/>
  <c r="D9" i="14"/>
  <c r="D9" i="15"/>
  <c r="D10" i="14"/>
  <c r="D10" i="15"/>
  <c r="C49" i="14"/>
  <c r="D49" i="14"/>
  <c r="E49" i="14"/>
  <c r="D54" i="13"/>
  <c r="E54" i="13" s="1"/>
  <c r="E18" i="15"/>
  <c r="C18" i="14"/>
  <c r="C39" i="15"/>
  <c r="D26" i="15"/>
  <c r="C26" i="14"/>
  <c r="D52" i="15"/>
  <c r="D50" i="15"/>
  <c r="D27" i="14"/>
  <c r="D39" i="15"/>
  <c r="D39" i="14"/>
  <c r="D25" i="15"/>
  <c r="D25" i="14"/>
  <c r="D37" i="15"/>
  <c r="D37" i="14"/>
  <c r="D40" i="15"/>
  <c r="D40" i="14"/>
  <c r="D36" i="15"/>
  <c r="D36" i="14"/>
  <c r="D32" i="15"/>
  <c r="D32" i="14"/>
  <c r="D20" i="15"/>
  <c r="D20" i="14"/>
  <c r="D38" i="15"/>
  <c r="C38" i="15"/>
  <c r="D38" i="14"/>
  <c r="C38" i="14"/>
  <c r="C28" i="15"/>
  <c r="D28" i="15"/>
  <c r="D28" i="14"/>
  <c r="C28" i="14"/>
  <c r="C29" i="15"/>
  <c r="C29" i="14"/>
  <c r="D18" i="14"/>
  <c r="D18" i="15"/>
  <c r="D31" i="15"/>
  <c r="C31" i="15"/>
  <c r="D31" i="14"/>
  <c r="C31" i="14"/>
  <c r="C24" i="15"/>
  <c r="D24" i="15"/>
  <c r="D24" i="14"/>
  <c r="C24" i="14"/>
  <c r="D41" i="15"/>
  <c r="C41" i="15"/>
  <c r="D41" i="14"/>
  <c r="C41" i="14"/>
  <c r="D21" i="15"/>
  <c r="D30" i="14"/>
  <c r="D34" i="14"/>
  <c r="D34" i="15"/>
  <c r="D26" i="14"/>
  <c r="D35" i="15"/>
  <c r="D22" i="14"/>
  <c r="D33" i="14"/>
  <c r="D43" i="14"/>
  <c r="E32" i="14"/>
  <c r="E37" i="15"/>
  <c r="E43" i="14"/>
  <c r="E50" i="15"/>
  <c r="L22" i="12" l="1"/>
  <c r="I16" i="14" s="1"/>
  <c r="H16" i="14"/>
  <c r="H16" i="15"/>
  <c r="I48" i="15"/>
  <c r="I49" i="15"/>
  <c r="I44" i="15"/>
  <c r="L56" i="12"/>
  <c r="N7" i="12"/>
  <c r="J48" i="15"/>
  <c r="J46" i="15"/>
  <c r="J44" i="15"/>
  <c r="J47" i="15"/>
  <c r="J45" i="15"/>
  <c r="E14" i="15"/>
  <c r="E14" i="14"/>
  <c r="E46" i="14"/>
  <c r="F12" i="15"/>
  <c r="F14" i="15"/>
  <c r="F46" i="14"/>
  <c r="E12" i="14"/>
  <c r="E12" i="15"/>
  <c r="F12" i="14"/>
  <c r="F47" i="14"/>
  <c r="E10" i="15"/>
  <c r="E9" i="14"/>
  <c r="E5" i="14"/>
  <c r="E8" i="15"/>
  <c r="E6" i="14"/>
  <c r="E7" i="14"/>
  <c r="E4" i="15"/>
  <c r="E10" i="14"/>
  <c r="E9" i="15"/>
  <c r="E5" i="15"/>
  <c r="E8" i="14"/>
  <c r="E6" i="15"/>
  <c r="E7" i="15"/>
  <c r="E3" i="15"/>
  <c r="E3" i="14"/>
  <c r="E4" i="14"/>
  <c r="E52" i="15"/>
  <c r="E18" i="14"/>
  <c r="E22" i="14"/>
  <c r="E27" i="14"/>
  <c r="E36" i="14"/>
  <c r="E36" i="15"/>
  <c r="E38" i="14"/>
  <c r="E38" i="15"/>
  <c r="E26" i="14"/>
  <c r="E26" i="15"/>
  <c r="E39" i="14"/>
  <c r="E39" i="15"/>
  <c r="E35" i="14"/>
  <c r="E35" i="15"/>
  <c r="E28" i="15"/>
  <c r="E28" i="14"/>
  <c r="E20" i="15"/>
  <c r="E20" i="14"/>
  <c r="E31" i="14"/>
  <c r="E31" i="15"/>
  <c r="E27" i="15"/>
  <c r="E19" i="15"/>
  <c r="E22" i="15"/>
  <c r="E34" i="14"/>
  <c r="E34" i="15"/>
  <c r="E33" i="15"/>
  <c r="E21" i="15"/>
  <c r="E21" i="14"/>
  <c r="E33" i="14"/>
  <c r="E30" i="15"/>
  <c r="E30" i="14"/>
  <c r="E24" i="14"/>
  <c r="E24" i="15"/>
  <c r="E32" i="15"/>
  <c r="E40" i="15"/>
  <c r="E40" i="14"/>
  <c r="E37" i="14"/>
  <c r="E25" i="14"/>
  <c r="E25" i="15"/>
  <c r="F21" i="15"/>
  <c r="F38" i="15"/>
  <c r="I16" i="15" l="1"/>
  <c r="M22" i="12"/>
  <c r="J49" i="15"/>
  <c r="J43" i="15"/>
  <c r="M56" i="12"/>
  <c r="O7" i="12"/>
  <c r="K45" i="15"/>
  <c r="K47" i="15"/>
  <c r="K49" i="15"/>
  <c r="K46" i="15"/>
  <c r="K48" i="15"/>
  <c r="K44" i="15"/>
  <c r="K43" i="15"/>
  <c r="G12" i="14"/>
  <c r="F48" i="14"/>
  <c r="G48" i="14"/>
  <c r="F44" i="14"/>
  <c r="F49" i="14"/>
  <c r="G49" i="14"/>
  <c r="F15" i="14"/>
  <c r="G15" i="15"/>
  <c r="F15" i="15"/>
  <c r="G15" i="14"/>
  <c r="G13" i="14"/>
  <c r="F13" i="15"/>
  <c r="F13" i="14"/>
  <c r="G13" i="15"/>
  <c r="F11" i="14"/>
  <c r="G11" i="15"/>
  <c r="G11" i="14"/>
  <c r="F11" i="15"/>
  <c r="F45" i="14"/>
  <c r="F14" i="14"/>
  <c r="F7" i="15"/>
  <c r="F6" i="15"/>
  <c r="F9" i="15"/>
  <c r="F3" i="14"/>
  <c r="F6" i="14"/>
  <c r="F8" i="15"/>
  <c r="F5" i="14"/>
  <c r="F5" i="15"/>
  <c r="F4" i="14"/>
  <c r="F8" i="14"/>
  <c r="F10" i="14"/>
  <c r="F4" i="15"/>
  <c r="F3" i="15"/>
  <c r="F7" i="14"/>
  <c r="F9" i="14"/>
  <c r="F10" i="15"/>
  <c r="G10" i="15"/>
  <c r="F50" i="15"/>
  <c r="F52" i="15"/>
  <c r="F27" i="15"/>
  <c r="F22" i="14"/>
  <c r="F43" i="14"/>
  <c r="F25" i="14"/>
  <c r="F25" i="15"/>
  <c r="F37" i="14"/>
  <c r="F34" i="14"/>
  <c r="F33" i="14"/>
  <c r="F33" i="15"/>
  <c r="F20" i="14"/>
  <c r="F35" i="15"/>
  <c r="F39" i="15"/>
  <c r="F26" i="15"/>
  <c r="F27" i="14"/>
  <c r="F40" i="15"/>
  <c r="F21" i="14"/>
  <c r="F37" i="15"/>
  <c r="F40" i="14"/>
  <c r="F18" i="15"/>
  <c r="F18" i="14"/>
  <c r="F30" i="14"/>
  <c r="F34" i="15"/>
  <c r="F30" i="15"/>
  <c r="F19" i="15"/>
  <c r="F20" i="15"/>
  <c r="F35" i="14"/>
  <c r="F39" i="14"/>
  <c r="F26" i="14"/>
  <c r="F38" i="14"/>
  <c r="F22" i="15"/>
  <c r="G37" i="15"/>
  <c r="G20" i="14"/>
  <c r="G34" i="15"/>
  <c r="N22" i="12" l="1"/>
  <c r="K16" i="14" s="1"/>
  <c r="J16" i="14"/>
  <c r="J16" i="15"/>
  <c r="N56" i="12"/>
  <c r="P7" i="12"/>
  <c r="L49" i="15"/>
  <c r="L45" i="15"/>
  <c r="L48" i="15"/>
  <c r="L46" i="15"/>
  <c r="L44" i="15"/>
  <c r="L47" i="15"/>
  <c r="L43" i="15"/>
  <c r="G45" i="14"/>
  <c r="G46" i="14"/>
  <c r="G14" i="14"/>
  <c r="G12" i="15"/>
  <c r="H12" i="15"/>
  <c r="G14" i="15"/>
  <c r="G44" i="14"/>
  <c r="G47" i="14"/>
  <c r="G9" i="15"/>
  <c r="G3" i="14"/>
  <c r="G9" i="14"/>
  <c r="G6" i="14"/>
  <c r="G5" i="15"/>
  <c r="G4" i="14"/>
  <c r="G8" i="15"/>
  <c r="G8" i="14"/>
  <c r="G7" i="15"/>
  <c r="G5" i="14"/>
  <c r="G7" i="14"/>
  <c r="G4" i="15"/>
  <c r="G10" i="14"/>
  <c r="G6" i="15"/>
  <c r="G3" i="15"/>
  <c r="H9" i="14"/>
  <c r="H7" i="15"/>
  <c r="H5" i="14"/>
  <c r="H3" i="15"/>
  <c r="H8" i="15"/>
  <c r="H4" i="14"/>
  <c r="H10" i="15"/>
  <c r="H6" i="14"/>
  <c r="G50" i="15"/>
  <c r="G52" i="15"/>
  <c r="G20" i="15"/>
  <c r="G19" i="15"/>
  <c r="G21" i="15"/>
  <c r="G21" i="14"/>
  <c r="G40" i="15"/>
  <c r="G26" i="15"/>
  <c r="G43" i="14"/>
  <c r="G33" i="15"/>
  <c r="G18" i="15"/>
  <c r="G26" i="14"/>
  <c r="G27" i="15"/>
  <c r="G22" i="15"/>
  <c r="G34" i="14"/>
  <c r="G37" i="14"/>
  <c r="G40" i="14"/>
  <c r="G22" i="14"/>
  <c r="G27" i="14"/>
  <c r="G30" i="14"/>
  <c r="G33" i="14"/>
  <c r="G30" i="15"/>
  <c r="G18" i="14"/>
  <c r="H20" i="14"/>
  <c r="H22" i="15"/>
  <c r="H26" i="14"/>
  <c r="H19" i="15"/>
  <c r="H40" i="14"/>
  <c r="H52" i="15"/>
  <c r="H43" i="14"/>
  <c r="K16" i="15" l="1"/>
  <c r="O22" i="12"/>
  <c r="O56" i="12"/>
  <c r="Q7" i="12"/>
  <c r="M45" i="15"/>
  <c r="M47" i="15"/>
  <c r="M49" i="15"/>
  <c r="M48" i="15"/>
  <c r="M44" i="15"/>
  <c r="M46" i="15"/>
  <c r="M43" i="15"/>
  <c r="H44" i="14"/>
  <c r="H47" i="14"/>
  <c r="H14" i="15"/>
  <c r="H14" i="14"/>
  <c r="H46" i="14"/>
  <c r="I11" i="15"/>
  <c r="I13" i="14"/>
  <c r="I15" i="14"/>
  <c r="I49" i="14"/>
  <c r="I44" i="14"/>
  <c r="I14" i="14"/>
  <c r="H49" i="14"/>
  <c r="H48" i="14"/>
  <c r="I48" i="14"/>
  <c r="H15" i="15"/>
  <c r="H15" i="14"/>
  <c r="I15" i="15"/>
  <c r="H13" i="14"/>
  <c r="H13" i="15"/>
  <c r="H11" i="14"/>
  <c r="I11" i="14"/>
  <c r="H11" i="15"/>
  <c r="H12" i="14"/>
  <c r="I12" i="15"/>
  <c r="I46" i="14"/>
  <c r="H45" i="14"/>
  <c r="H4" i="15"/>
  <c r="H9" i="15"/>
  <c r="H8" i="14"/>
  <c r="H6" i="15"/>
  <c r="H5" i="15"/>
  <c r="H10" i="14"/>
  <c r="H7" i="14"/>
  <c r="H3" i="14"/>
  <c r="H50" i="15"/>
  <c r="H33" i="14"/>
  <c r="H20" i="15"/>
  <c r="H26" i="15"/>
  <c r="H33" i="15"/>
  <c r="H27" i="14"/>
  <c r="H37" i="15"/>
  <c r="H37" i="14"/>
  <c r="H21" i="14"/>
  <c r="H22" i="14"/>
  <c r="H34" i="14"/>
  <c r="H27" i="15"/>
  <c r="H34" i="15"/>
  <c r="H30" i="14"/>
  <c r="H40" i="15"/>
  <c r="H21" i="15"/>
  <c r="H30" i="15"/>
  <c r="I21" i="15"/>
  <c r="I33" i="15"/>
  <c r="I37" i="15"/>
  <c r="I22" i="14"/>
  <c r="I30" i="14"/>
  <c r="I34" i="15"/>
  <c r="I43" i="14"/>
  <c r="I26" i="14"/>
  <c r="I40" i="15"/>
  <c r="P22" i="12" l="1"/>
  <c r="M16" i="14" s="1"/>
  <c r="L16" i="15"/>
  <c r="M16" i="15"/>
  <c r="L16" i="14"/>
  <c r="P56" i="12"/>
  <c r="N48" i="15"/>
  <c r="N46" i="15"/>
  <c r="N44" i="15"/>
  <c r="N47" i="15"/>
  <c r="N49" i="15"/>
  <c r="N45" i="15"/>
  <c r="N43" i="15"/>
  <c r="I13" i="15"/>
  <c r="J14" i="15"/>
  <c r="J45" i="14"/>
  <c r="J44" i="14"/>
  <c r="I45" i="14"/>
  <c r="J14" i="14"/>
  <c r="I12" i="14"/>
  <c r="J12" i="14"/>
  <c r="I14" i="15"/>
  <c r="J47" i="14"/>
  <c r="I47" i="14"/>
  <c r="I9" i="14"/>
  <c r="I9" i="15"/>
  <c r="I3" i="15"/>
  <c r="I3" i="14"/>
  <c r="I6" i="15"/>
  <c r="I6" i="14"/>
  <c r="I4" i="14"/>
  <c r="I4" i="15"/>
  <c r="I5" i="14"/>
  <c r="I5" i="15"/>
  <c r="I10" i="15"/>
  <c r="I10" i="14"/>
  <c r="I7" i="15"/>
  <c r="I7" i="14"/>
  <c r="I8" i="14"/>
  <c r="I8" i="15"/>
  <c r="I50" i="15"/>
  <c r="I52" i="15"/>
  <c r="I20" i="15"/>
  <c r="I20" i="14"/>
  <c r="I30" i="15"/>
  <c r="I37" i="14"/>
  <c r="I34" i="14"/>
  <c r="I27" i="14"/>
  <c r="I27" i="15"/>
  <c r="I19" i="15"/>
  <c r="I26" i="15"/>
  <c r="I21" i="14"/>
  <c r="I33" i="14"/>
  <c r="I40" i="14"/>
  <c r="I22" i="15"/>
  <c r="Q22" i="12" l="1"/>
  <c r="Q56" i="12"/>
  <c r="J48" i="14"/>
  <c r="J12" i="15"/>
  <c r="K12" i="15"/>
  <c r="K14" i="15"/>
  <c r="K48" i="14"/>
  <c r="K44" i="14"/>
  <c r="K46" i="14"/>
  <c r="K49" i="14"/>
  <c r="J49" i="14"/>
  <c r="J46" i="14"/>
  <c r="K15" i="14"/>
  <c r="J15" i="14"/>
  <c r="K15" i="15"/>
  <c r="J15" i="15"/>
  <c r="K13" i="15"/>
  <c r="J13" i="14"/>
  <c r="J13" i="15"/>
  <c r="K13" i="14"/>
  <c r="J11" i="15"/>
  <c r="J11" i="14"/>
  <c r="K11" i="15"/>
  <c r="K11" i="14"/>
  <c r="J8" i="15"/>
  <c r="J8" i="14"/>
  <c r="J5" i="15"/>
  <c r="J5" i="14"/>
  <c r="J9" i="15"/>
  <c r="J9" i="14"/>
  <c r="J10" i="15"/>
  <c r="J10" i="14"/>
  <c r="J4" i="15"/>
  <c r="J4" i="14"/>
  <c r="J3" i="14"/>
  <c r="J3" i="15"/>
  <c r="J7" i="14"/>
  <c r="J7" i="15"/>
  <c r="J6" i="14"/>
  <c r="J6" i="15"/>
  <c r="J52" i="15"/>
  <c r="J50" i="15"/>
  <c r="J33" i="15"/>
  <c r="J33" i="14"/>
  <c r="J19" i="15"/>
  <c r="J34" i="14"/>
  <c r="J34" i="15"/>
  <c r="J20" i="15"/>
  <c r="J20" i="14"/>
  <c r="J37" i="15"/>
  <c r="J37" i="14"/>
  <c r="J43" i="14"/>
  <c r="J27" i="15"/>
  <c r="J27" i="14"/>
  <c r="J40" i="15"/>
  <c r="J40" i="14"/>
  <c r="J21" i="14"/>
  <c r="J21" i="15"/>
  <c r="J30" i="14"/>
  <c r="J30" i="15"/>
  <c r="J26" i="15"/>
  <c r="J26" i="14"/>
  <c r="J22" i="14"/>
  <c r="J22" i="15"/>
  <c r="J42" i="14"/>
  <c r="N16" i="14" l="1"/>
  <c r="N16" i="15"/>
  <c r="K14" i="14"/>
  <c r="K47" i="14"/>
  <c r="L46" i="14"/>
  <c r="L47" i="14"/>
  <c r="L44" i="14"/>
  <c r="L15" i="14"/>
  <c r="L45" i="14"/>
  <c r="K45" i="14"/>
  <c r="K12" i="14"/>
  <c r="L48" i="14"/>
  <c r="K3" i="14"/>
  <c r="K3" i="15"/>
  <c r="K8" i="15"/>
  <c r="K8" i="14"/>
  <c r="K9" i="14"/>
  <c r="K9" i="15"/>
  <c r="K6" i="14"/>
  <c r="K6" i="15"/>
  <c r="K7" i="14"/>
  <c r="K7" i="15"/>
  <c r="K5" i="14"/>
  <c r="K5" i="15"/>
  <c r="K4" i="15"/>
  <c r="K4" i="14"/>
  <c r="K10" i="14"/>
  <c r="K10" i="15"/>
  <c r="K39" i="14"/>
  <c r="D23" i="15"/>
  <c r="C23" i="15"/>
  <c r="D23" i="14"/>
  <c r="C23" i="14"/>
  <c r="E23" i="15"/>
  <c r="E23" i="14"/>
  <c r="C42" i="15"/>
  <c r="D42" i="14"/>
  <c r="C42" i="14"/>
  <c r="D42" i="15"/>
  <c r="E42" i="14"/>
  <c r="E42" i="15"/>
  <c r="F42" i="14"/>
  <c r="F42" i="15"/>
  <c r="G42" i="15"/>
  <c r="G42" i="14"/>
  <c r="H42" i="15"/>
  <c r="H42" i="14"/>
  <c r="I42" i="15"/>
  <c r="I42" i="14"/>
  <c r="J42" i="15"/>
  <c r="K52" i="15"/>
  <c r="K50" i="15"/>
  <c r="I38" i="14"/>
  <c r="E41" i="15"/>
  <c r="H32" i="15"/>
  <c r="I32" i="15"/>
  <c r="G32" i="15"/>
  <c r="J32" i="15"/>
  <c r="G32" i="14"/>
  <c r="J32" i="14"/>
  <c r="K32" i="14"/>
  <c r="F32" i="14"/>
  <c r="I32" i="14"/>
  <c r="F32" i="15"/>
  <c r="H32" i="14"/>
  <c r="K32" i="15"/>
  <c r="K34" i="14"/>
  <c r="K34" i="15"/>
  <c r="K43" i="14"/>
  <c r="K40" i="14"/>
  <c r="K40" i="15"/>
  <c r="K35" i="14"/>
  <c r="K30" i="14"/>
  <c r="K30" i="15"/>
  <c r="K22" i="15"/>
  <c r="K22" i="14"/>
  <c r="K27" i="15"/>
  <c r="K27" i="14"/>
  <c r="K19" i="15"/>
  <c r="H25" i="15"/>
  <c r="K25" i="15"/>
  <c r="H25" i="14"/>
  <c r="G25" i="15"/>
  <c r="G25" i="14"/>
  <c r="I25" i="15"/>
  <c r="K25" i="14"/>
  <c r="J25" i="15"/>
  <c r="I25" i="14"/>
  <c r="J25" i="14"/>
  <c r="G35" i="15"/>
  <c r="H35" i="14"/>
  <c r="K35" i="15"/>
  <c r="H35" i="15"/>
  <c r="I35" i="15"/>
  <c r="G35" i="14"/>
  <c r="J35" i="14"/>
  <c r="I35" i="14"/>
  <c r="J35" i="15"/>
  <c r="H38" i="14"/>
  <c r="H38" i="15"/>
  <c r="G38" i="15"/>
  <c r="G38" i="14"/>
  <c r="J36" i="14"/>
  <c r="F36" i="15"/>
  <c r="I36" i="15"/>
  <c r="F36" i="14"/>
  <c r="K36" i="15"/>
  <c r="J36" i="15"/>
  <c r="G36" i="14"/>
  <c r="H36" i="14"/>
  <c r="G36" i="15"/>
  <c r="K36" i="14"/>
  <c r="H36" i="15"/>
  <c r="I36" i="14"/>
  <c r="D29" i="15"/>
  <c r="F29" i="14"/>
  <c r="F29" i="15"/>
  <c r="E29" i="15"/>
  <c r="E29" i="14"/>
  <c r="D29" i="14"/>
  <c r="K42" i="14"/>
  <c r="K42" i="15"/>
  <c r="K20" i="15"/>
  <c r="K20" i="14"/>
  <c r="K37" i="15"/>
  <c r="K37" i="14"/>
  <c r="K33" i="14"/>
  <c r="K33" i="15"/>
  <c r="K26" i="15"/>
  <c r="K26" i="14"/>
  <c r="K21" i="14"/>
  <c r="K21" i="15"/>
  <c r="L32" i="15"/>
  <c r="M13" i="14" l="1"/>
  <c r="M48" i="14"/>
  <c r="M46" i="14"/>
  <c r="M44" i="14"/>
  <c r="M49" i="14"/>
  <c r="M47" i="14"/>
  <c r="M45" i="14"/>
  <c r="L49" i="14"/>
  <c r="L14" i="14"/>
  <c r="L14" i="15"/>
  <c r="L12" i="14"/>
  <c r="L12" i="15"/>
  <c r="L15" i="15"/>
  <c r="L13" i="15"/>
  <c r="M13" i="15"/>
  <c r="L13" i="14"/>
  <c r="M11" i="14"/>
  <c r="L11" i="15"/>
  <c r="M11" i="15"/>
  <c r="L11" i="14"/>
  <c r="L10" i="14"/>
  <c r="L10" i="15"/>
  <c r="L8" i="15"/>
  <c r="L8" i="14"/>
  <c r="L5" i="14"/>
  <c r="L5" i="15"/>
  <c r="L9" i="14"/>
  <c r="L9" i="15"/>
  <c r="L6" i="14"/>
  <c r="L6" i="15"/>
  <c r="L4" i="15"/>
  <c r="L4" i="14"/>
  <c r="L3" i="14"/>
  <c r="L3" i="15"/>
  <c r="L7" i="14"/>
  <c r="L7" i="15"/>
  <c r="K18" i="15"/>
  <c r="K39" i="15"/>
  <c r="I18" i="14"/>
  <c r="H18" i="15"/>
  <c r="H18" i="14"/>
  <c r="I18" i="15"/>
  <c r="G39" i="15"/>
  <c r="G39" i="14"/>
  <c r="H39" i="15"/>
  <c r="H39" i="14"/>
  <c r="I39" i="14"/>
  <c r="I39" i="15"/>
  <c r="J39" i="15"/>
  <c r="J39" i="14"/>
  <c r="E41" i="14"/>
  <c r="L38" i="14"/>
  <c r="J38" i="14"/>
  <c r="J38" i="15"/>
  <c r="K38" i="15"/>
  <c r="K38" i="14"/>
  <c r="I38" i="15"/>
  <c r="L50" i="15"/>
  <c r="L52" i="15"/>
  <c r="K18" i="14"/>
  <c r="J18" i="14"/>
  <c r="J18" i="15"/>
  <c r="L39" i="15"/>
  <c r="L39" i="14"/>
  <c r="L37" i="15"/>
  <c r="L37" i="14"/>
  <c r="L40" i="15"/>
  <c r="L40" i="14"/>
  <c r="L20" i="14"/>
  <c r="L20" i="15"/>
  <c r="L28" i="15"/>
  <c r="K28" i="15"/>
  <c r="I28" i="14"/>
  <c r="H28" i="14"/>
  <c r="F28" i="15"/>
  <c r="K28" i="14"/>
  <c r="H28" i="15"/>
  <c r="G28" i="15"/>
  <c r="F28" i="14"/>
  <c r="J28" i="15"/>
  <c r="I28" i="15"/>
  <c r="G28" i="14"/>
  <c r="L28" i="14"/>
  <c r="J28" i="14"/>
  <c r="J29" i="14"/>
  <c r="L29" i="14"/>
  <c r="K29" i="14"/>
  <c r="I29" i="15"/>
  <c r="H29" i="15"/>
  <c r="L36" i="14"/>
  <c r="L36" i="15"/>
  <c r="L35" i="15"/>
  <c r="L41" i="14"/>
  <c r="G41" i="14"/>
  <c r="J41" i="15"/>
  <c r="J41" i="14"/>
  <c r="K41" i="15"/>
  <c r="H41" i="15"/>
  <c r="L43" i="14"/>
  <c r="L42" i="15"/>
  <c r="L42" i="14"/>
  <c r="L33" i="15"/>
  <c r="L33" i="14"/>
  <c r="L21" i="14"/>
  <c r="L21" i="15"/>
  <c r="L34" i="14"/>
  <c r="L34" i="15"/>
  <c r="L27" i="14"/>
  <c r="L27" i="15"/>
  <c r="L19" i="15"/>
  <c r="L30" i="14"/>
  <c r="L30" i="15"/>
  <c r="L26" i="15"/>
  <c r="L26" i="14"/>
  <c r="L22" i="15"/>
  <c r="L22" i="14"/>
  <c r="L18" i="15"/>
  <c r="L18" i="14"/>
  <c r="F24" i="15"/>
  <c r="J24" i="15"/>
  <c r="I24" i="15"/>
  <c r="G24" i="14"/>
  <c r="K24" i="14"/>
  <c r="L24" i="14"/>
  <c r="J24" i="14"/>
  <c r="F24" i="14"/>
  <c r="G24" i="15"/>
  <c r="H24" i="15"/>
  <c r="H24" i="14"/>
  <c r="I24" i="14"/>
  <c r="K24" i="15"/>
  <c r="L24" i="15"/>
  <c r="L31" i="15"/>
  <c r="K31" i="15"/>
  <c r="I31" i="14"/>
  <c r="L31" i="14"/>
  <c r="F31" i="15"/>
  <c r="K31" i="14"/>
  <c r="G31" i="15"/>
  <c r="H31" i="15"/>
  <c r="I31" i="15"/>
  <c r="F31" i="14"/>
  <c r="J31" i="15"/>
  <c r="G31" i="14"/>
  <c r="H31" i="14"/>
  <c r="J31" i="14"/>
  <c r="H23" i="15"/>
  <c r="I23" i="15"/>
  <c r="F23" i="14"/>
  <c r="J23" i="15"/>
  <c r="G23" i="14"/>
  <c r="H23" i="14"/>
  <c r="J23" i="14"/>
  <c r="L23" i="15"/>
  <c r="K23" i="15"/>
  <c r="I23" i="14"/>
  <c r="L23" i="14"/>
  <c r="F23" i="15"/>
  <c r="K23" i="14"/>
  <c r="G23" i="15"/>
  <c r="G29" i="15"/>
  <c r="H29" i="14"/>
  <c r="I29" i="14"/>
  <c r="K29" i="15"/>
  <c r="J29" i="15"/>
  <c r="G29" i="14"/>
  <c r="L29" i="15"/>
  <c r="L38" i="15"/>
  <c r="L35" i="14"/>
  <c r="L25" i="15"/>
  <c r="L25" i="14"/>
  <c r="H41" i="14"/>
  <c r="K41" i="14"/>
  <c r="G41" i="15"/>
  <c r="F41" i="15"/>
  <c r="F41" i="14"/>
  <c r="I41" i="14"/>
  <c r="I41" i="15"/>
  <c r="L41" i="15"/>
  <c r="L32" i="14"/>
  <c r="M25" i="15"/>
  <c r="M29" i="15"/>
  <c r="M24" i="15"/>
  <c r="M28" i="14"/>
  <c r="M32" i="15"/>
  <c r="M35" i="14"/>
  <c r="M38" i="15"/>
  <c r="M36" i="15"/>
  <c r="N49" i="14" l="1"/>
  <c r="N45" i="14"/>
  <c r="N44" i="14"/>
  <c r="N47" i="14"/>
  <c r="N46" i="14"/>
  <c r="N48" i="14"/>
  <c r="M14" i="15"/>
  <c r="M14" i="14"/>
  <c r="M12" i="14"/>
  <c r="M12" i="15"/>
  <c r="M15" i="14"/>
  <c r="M15" i="15"/>
  <c r="M9" i="15"/>
  <c r="M9" i="14"/>
  <c r="M3" i="14"/>
  <c r="M3" i="15"/>
  <c r="M10" i="15"/>
  <c r="M10" i="14"/>
  <c r="M8" i="15"/>
  <c r="M8" i="14"/>
  <c r="M5" i="15"/>
  <c r="M5" i="14"/>
  <c r="M6" i="15"/>
  <c r="M6" i="14"/>
  <c r="M7" i="14"/>
  <c r="M7" i="15"/>
  <c r="M4" i="14"/>
  <c r="M4" i="15"/>
  <c r="D24" i="12"/>
  <c r="M50" i="15"/>
  <c r="M52" i="15"/>
  <c r="M22" i="15"/>
  <c r="M22" i="14"/>
  <c r="M42" i="15"/>
  <c r="M42" i="14"/>
  <c r="M30" i="14"/>
  <c r="M30" i="15"/>
  <c r="M34" i="14"/>
  <c r="M34" i="15"/>
  <c r="M18" i="15"/>
  <c r="M18" i="14"/>
  <c r="M37" i="15"/>
  <c r="M37" i="14"/>
  <c r="M33" i="15"/>
  <c r="M33" i="14"/>
  <c r="M20" i="14"/>
  <c r="M20" i="15"/>
  <c r="M21" i="14"/>
  <c r="M21" i="15"/>
  <c r="M32" i="14"/>
  <c r="M38" i="14"/>
  <c r="M23" i="14"/>
  <c r="M23" i="15"/>
  <c r="M41" i="15"/>
  <c r="M36" i="14"/>
  <c r="M29" i="14"/>
  <c r="M28" i="15"/>
  <c r="M40" i="14"/>
  <c r="M40" i="15"/>
  <c r="M43" i="14"/>
  <c r="M26" i="15"/>
  <c r="M26" i="14"/>
  <c r="M39" i="15"/>
  <c r="M39" i="14"/>
  <c r="M27" i="15"/>
  <c r="M27" i="14"/>
  <c r="M19" i="15"/>
  <c r="M31" i="15"/>
  <c r="M31" i="14"/>
  <c r="M24" i="14"/>
  <c r="M41" i="14"/>
  <c r="M25" i="14"/>
  <c r="M35" i="15"/>
  <c r="D26" i="12"/>
  <c r="E26" i="12" s="1"/>
  <c r="D28" i="12"/>
  <c r="E28" i="12" s="1"/>
  <c r="D32" i="12"/>
  <c r="E32" i="12" s="1"/>
  <c r="D36" i="12"/>
  <c r="E36" i="12" s="1"/>
  <c r="D38" i="12"/>
  <c r="E38" i="12" s="1"/>
  <c r="D27" i="12"/>
  <c r="E27" i="12" s="1"/>
  <c r="D31" i="12"/>
  <c r="E31" i="12" s="1"/>
  <c r="D40" i="12"/>
  <c r="E40" i="12" s="1"/>
  <c r="D42" i="12"/>
  <c r="E42" i="12" s="1"/>
  <c r="D44" i="12"/>
  <c r="E44" i="12" s="1"/>
  <c r="D46" i="12"/>
  <c r="E46" i="12" s="1"/>
  <c r="N23" i="14"/>
  <c r="D41" i="12"/>
  <c r="E41" i="12" s="1"/>
  <c r="D45" i="12"/>
  <c r="E45" i="12" s="1"/>
  <c r="D48" i="12"/>
  <c r="E48" i="12" s="1"/>
  <c r="D33" i="12"/>
  <c r="E33" i="12" s="1"/>
  <c r="D43" i="12"/>
  <c r="E43" i="12" s="1"/>
  <c r="D49" i="12"/>
  <c r="E49" i="12" s="1"/>
  <c r="D25" i="12"/>
  <c r="E25" i="12" s="1"/>
  <c r="D39" i="12"/>
  <c r="E39" i="12" s="1"/>
  <c r="N14" i="15" l="1"/>
  <c r="D20" i="12"/>
  <c r="E20" i="12" s="1"/>
  <c r="N14" i="14"/>
  <c r="N12" i="14"/>
  <c r="D18" i="12"/>
  <c r="E18" i="12" s="1"/>
  <c r="N12" i="15"/>
  <c r="N15" i="15"/>
  <c r="D21" i="12"/>
  <c r="E21" i="12" s="1"/>
  <c r="N15" i="14"/>
  <c r="N13" i="14"/>
  <c r="D19" i="12"/>
  <c r="E19" i="12" s="1"/>
  <c r="N13" i="15"/>
  <c r="N11" i="14"/>
  <c r="N11" i="15"/>
  <c r="D17" i="12"/>
  <c r="E17" i="12" s="1"/>
  <c r="D14" i="12"/>
  <c r="E14" i="12" s="1"/>
  <c r="N8" i="14"/>
  <c r="N8" i="15"/>
  <c r="D11" i="12"/>
  <c r="E11" i="12" s="1"/>
  <c r="N5" i="15"/>
  <c r="N5" i="14"/>
  <c r="D15" i="12"/>
  <c r="E15" i="12" s="1"/>
  <c r="N9" i="15"/>
  <c r="N9" i="14"/>
  <c r="D16" i="12"/>
  <c r="E16" i="12" s="1"/>
  <c r="N10" i="15"/>
  <c r="N10" i="14"/>
  <c r="D10" i="12"/>
  <c r="E10" i="12" s="1"/>
  <c r="N4" i="14"/>
  <c r="N4" i="15"/>
  <c r="D9" i="12"/>
  <c r="E9" i="12" s="1"/>
  <c r="N3" i="14"/>
  <c r="N3" i="15"/>
  <c r="D13" i="12"/>
  <c r="E13" i="12" s="1"/>
  <c r="N7" i="15"/>
  <c r="N7" i="14"/>
  <c r="D12" i="12"/>
  <c r="E12" i="12" s="1"/>
  <c r="N6" i="15"/>
  <c r="N6" i="14"/>
  <c r="E24" i="12"/>
  <c r="N50" i="15"/>
  <c r="N52" i="15"/>
  <c r="D55" i="12"/>
  <c r="E55" i="12" s="1"/>
  <c r="N41" i="15"/>
  <c r="D47" i="12"/>
  <c r="E47" i="12" s="1"/>
  <c r="N31" i="15"/>
  <c r="D37" i="12"/>
  <c r="E37" i="12" s="1"/>
  <c r="N29" i="14"/>
  <c r="D35" i="12"/>
  <c r="E35" i="12" s="1"/>
  <c r="N28" i="15"/>
  <c r="D34" i="12"/>
  <c r="E34" i="12" s="1"/>
  <c r="N24" i="14"/>
  <c r="D30" i="12"/>
  <c r="E30" i="12" s="1"/>
  <c r="D29" i="12"/>
  <c r="E29" i="12" s="1"/>
  <c r="N33" i="15"/>
  <c r="N33" i="14"/>
  <c r="N19" i="15"/>
  <c r="N37" i="15"/>
  <c r="N37" i="14"/>
  <c r="N42" i="14"/>
  <c r="N42" i="15"/>
  <c r="N35" i="15"/>
  <c r="N35" i="14"/>
  <c r="N38" i="15"/>
  <c r="N38" i="14"/>
  <c r="N34" i="15"/>
  <c r="N34" i="14"/>
  <c r="N25" i="15"/>
  <c r="N25" i="14"/>
  <c r="N32" i="15"/>
  <c r="N32" i="14"/>
  <c r="N20" i="15"/>
  <c r="N20" i="14"/>
  <c r="N28" i="14"/>
  <c r="N24" i="15"/>
  <c r="N29" i="15"/>
  <c r="N31" i="14"/>
  <c r="N23" i="15"/>
  <c r="N43" i="14"/>
  <c r="N27" i="15"/>
  <c r="N27" i="14"/>
  <c r="N39" i="14"/>
  <c r="N39" i="15"/>
  <c r="N40" i="15"/>
  <c r="N40" i="14"/>
  <c r="N36" i="14"/>
  <c r="N36" i="15"/>
  <c r="N21" i="15"/>
  <c r="N21" i="14"/>
  <c r="N30" i="15"/>
  <c r="N30" i="14"/>
  <c r="N26" i="15"/>
  <c r="N26" i="14"/>
  <c r="N22" i="15"/>
  <c r="N22" i="14"/>
  <c r="N18" i="15"/>
  <c r="N18" i="14"/>
  <c r="N41" i="14"/>
  <c r="D22" i="12" l="1"/>
  <c r="D56" i="12"/>
  <c r="H3" i="12" l="1"/>
  <c r="H4" i="12" s="1"/>
  <c r="H5" i="12" s="1"/>
  <c r="E22" i="12"/>
  <c r="I3" i="12"/>
  <c r="E56" i="12"/>
  <c r="J3" i="12" l="1"/>
  <c r="K3" i="12" s="1"/>
  <c r="I4" i="12"/>
  <c r="J4" i="12" l="1"/>
  <c r="J5" i="12" s="1"/>
  <c r="I5" i="12"/>
  <c r="C19" i="14"/>
  <c r="E19" i="14"/>
  <c r="G19" i="14"/>
  <c r="I19" i="14"/>
  <c r="K19" i="14"/>
  <c r="M19" i="14"/>
  <c r="D19" i="14"/>
  <c r="F19" i="14"/>
  <c r="H19" i="14"/>
  <c r="J19" i="14"/>
  <c r="L19" i="14"/>
  <c r="N19" i="14"/>
  <c r="C50" i="14"/>
  <c r="D24" i="13"/>
  <c r="E24" i="13" s="1"/>
  <c r="N50" i="14" l="1"/>
  <c r="J50" i="14"/>
  <c r="F50" i="14"/>
  <c r="M50" i="14"/>
  <c r="I50" i="14"/>
  <c r="E50" i="14"/>
  <c r="L50" i="14"/>
  <c r="H50" i="14"/>
  <c r="D50" i="14"/>
  <c r="K50" i="14"/>
  <c r="G50" i="14"/>
  <c r="E52" i="14" l="1"/>
  <c r="I52" i="14"/>
  <c r="M52" i="14"/>
  <c r="F52" i="14"/>
  <c r="J52" i="14"/>
  <c r="G52" i="14"/>
  <c r="K52" i="14"/>
  <c r="N52" i="14"/>
  <c r="H52" i="14"/>
  <c r="L52" i="14"/>
</calcChain>
</file>

<file path=xl/sharedStrings.xml><?xml version="1.0" encoding="utf-8"?>
<sst xmlns="http://schemas.openxmlformats.org/spreadsheetml/2006/main" count="189" uniqueCount="95">
  <si>
    <t>Imputation</t>
  </si>
  <si>
    <t>Compte standard</t>
  </si>
  <si>
    <t>Notes</t>
  </si>
  <si>
    <t>Carburant</t>
  </si>
  <si>
    <t>Achats pour la revente</t>
  </si>
  <si>
    <t>Fertilisation ou amendement</t>
  </si>
  <si>
    <t>Semences et plants</t>
  </si>
  <si>
    <t>Entretien machinerie et équipements</t>
  </si>
  <si>
    <t xml:space="preserve">Chauffage </t>
  </si>
  <si>
    <t xml:space="preserve">Électricité </t>
  </si>
  <si>
    <t>Phytoprotection</t>
  </si>
  <si>
    <t>Salaires, retenues à la source et CSST</t>
  </si>
  <si>
    <t>Avantages ou dons en nature</t>
  </si>
  <si>
    <t>Frais de ventes et transport</t>
  </si>
  <si>
    <t>Emballages et contenants pour la mise en marché</t>
  </si>
  <si>
    <t>Autres frais variables</t>
  </si>
  <si>
    <t>Intérêts court terme et frais bancaires</t>
  </si>
  <si>
    <t>Entretien bâtiments et terrains</t>
  </si>
  <si>
    <t>Assurances générales</t>
  </si>
  <si>
    <t>Frais association et certification</t>
  </si>
  <si>
    <t>Taxes foncières</t>
  </si>
  <si>
    <t xml:space="preserve">Divers  </t>
  </si>
  <si>
    <t>Intérêts long terme</t>
  </si>
  <si>
    <t>Services professionnels</t>
  </si>
  <si>
    <t>Marketing, publicité, site web</t>
  </si>
  <si>
    <t>Formation reçue</t>
  </si>
  <si>
    <t>Investissement</t>
  </si>
  <si>
    <t>Irrigation</t>
  </si>
  <si>
    <t>fournitures serre</t>
  </si>
  <si>
    <t>Fév</t>
  </si>
  <si>
    <t>Jan</t>
  </si>
  <si>
    <t xml:space="preserve">Mar </t>
  </si>
  <si>
    <t>Avr</t>
  </si>
  <si>
    <t>Mai</t>
  </si>
  <si>
    <t>Juin</t>
  </si>
  <si>
    <t>Juil</t>
  </si>
  <si>
    <t>Aout</t>
  </si>
  <si>
    <t>Sep</t>
  </si>
  <si>
    <t>Oct</t>
  </si>
  <si>
    <t>Nov</t>
  </si>
  <si>
    <t>Dec</t>
  </si>
  <si>
    <t>Total prevission 2018</t>
  </si>
  <si>
    <t xml:space="preserve">Marge de sécurité </t>
  </si>
  <si>
    <t xml:space="preserve">Total distribué </t>
  </si>
  <si>
    <t>Diff</t>
  </si>
  <si>
    <t>total à date</t>
  </si>
  <si>
    <t>$ restant dans le budget</t>
  </si>
  <si>
    <t>Total Prévu</t>
  </si>
  <si>
    <t>Budget est fini!</t>
  </si>
  <si>
    <t>Ventes</t>
  </si>
  <si>
    <t>Catégories Ventes</t>
  </si>
  <si>
    <t>Semi-gros</t>
  </si>
  <si>
    <t>Dépenses</t>
  </si>
  <si>
    <t>Revenu Totales</t>
  </si>
  <si>
    <t>Marge de sécurité</t>
  </si>
  <si>
    <t>Profits!!</t>
  </si>
  <si>
    <r>
      <rPr>
        <b/>
        <sz val="10"/>
        <rFont val="Segoe UI"/>
        <family val="2"/>
        <scheme val="minor"/>
      </rPr>
      <t>Revenu net approximatif</t>
    </r>
    <r>
      <rPr>
        <b/>
        <sz val="10"/>
        <color rgb="FFFF0000"/>
        <rFont val="Segoe UI"/>
        <family val="2"/>
        <scheme val="minor"/>
      </rPr>
      <t xml:space="preserve"> (en comptabilité de caisse, incluant les invesstisements,  sans l'amortissement ni l'impôt)</t>
    </r>
  </si>
  <si>
    <t>Total</t>
  </si>
  <si>
    <t>Nombre ventes</t>
  </si>
  <si>
    <t>$ par vente</t>
  </si>
  <si>
    <t>Ventes totales</t>
  </si>
  <si>
    <t>Dépenses Totales</t>
  </si>
  <si>
    <t>(this is what % is left in the budget)</t>
  </si>
  <si>
    <t>(this is the % left to go till we hit the target/the is the % but which we have exceeded the budget)</t>
  </si>
  <si>
    <t>(this is the % that is left in what we had expected to spend so far at this point in time/ this is the % by which we have spent more than what we had expected at this point in time)</t>
  </si>
  <si>
    <t>this is the % that we are behind or ahead of what we thought we would have sold so far at this point in time)</t>
  </si>
  <si>
    <t>Seiul en %</t>
  </si>
  <si>
    <t>Signification</t>
  </si>
  <si>
    <t>Code Jaune</t>
  </si>
  <si>
    <t>Code Orange</t>
  </si>
  <si>
    <t>Code Rouge</t>
  </si>
  <si>
    <t>Code Vert</t>
  </si>
  <si>
    <t>Yahoo! L'objectif est dépassé !!</t>
  </si>
  <si>
    <t>Les ventes sont lentes!</t>
  </si>
  <si>
    <t>X % restant</t>
  </si>
  <si>
    <t>Tu dépense trop vite</t>
  </si>
  <si>
    <t>Vas-y! T'es presque là!!!</t>
  </si>
  <si>
    <t>% Restant pour l'année</t>
  </si>
  <si>
    <t>Totales prévu</t>
  </si>
  <si>
    <t>Totales Réels à date</t>
  </si>
  <si>
    <t>Marge Bénéficière</t>
  </si>
  <si>
    <r>
      <t xml:space="preserve">Les ventes sont </t>
    </r>
    <r>
      <rPr>
        <b/>
        <u/>
        <sz val="10"/>
        <color theme="7" tint="0.39997558519241921"/>
        <rFont val="Segoe UI"/>
        <family val="2"/>
        <scheme val="minor"/>
      </rPr>
      <t>très</t>
    </r>
    <r>
      <rPr>
        <sz val="10"/>
        <color theme="7" tint="0.39997558519241921"/>
        <rFont val="Segoe UI"/>
        <family val="2"/>
        <scheme val="minor"/>
      </rPr>
      <t xml:space="preserve"> lentes!</t>
    </r>
  </si>
  <si>
    <t>OK.. Mais fais attention</t>
  </si>
  <si>
    <t>Catégories de dépenses</t>
  </si>
  <si>
    <t>Les céllules bleues sont dévérouillées</t>
  </si>
  <si>
    <t>Paniers</t>
  </si>
  <si>
    <t xml:space="preserve">Marché </t>
  </si>
  <si>
    <t>Marché</t>
  </si>
  <si>
    <t>Pour que les autres formules marchent bien, accun poste de dépense ne doit etre a 0$ de prévision. Donc, mettre un chiffre juste pour pas que ça soit 0$</t>
  </si>
  <si>
    <t>mot de passe pout ôter la protection = kale</t>
  </si>
  <si>
    <t>Bénéfice (perte) menuel</t>
  </si>
  <si>
    <t>Balance Banquaire d'ouverture</t>
  </si>
  <si>
    <t>Balance Banquaire Prévu</t>
  </si>
  <si>
    <t>Mon Salaire</t>
  </si>
  <si>
    <t xml:space="preserve">Paiement de débts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</si>
</sst>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$&quot;_);[Red]\(#,##0.00\ &quot;$&quot;\)"/>
    <numFmt numFmtId="44" formatCode="_ * #,##0.00_)\ &quot;$&quot;_ ;_ * \(#,##0.00\)\ &quot;$&quot;_ ;_ * &quot;-&quot;??_)\ &quot;$&quot;_ ;_ @_ "/>
    <numFmt numFmtId="43" formatCode="_ * #,##0.00_)\ _$_ ;_ * \(#,##0.00\)\ _$_ ;_ * &quot;-&quot;??_)\ _$_ ;_ @_ "/>
    <numFmt numFmtId="164" formatCode="0.0%"/>
  </numFmts>
  <fonts count="9" x14ac:knownFonts="1">
    <font>
      <sz val="10"/>
      <color theme="1"/>
      <name val="Segoe UI"/>
      <family val="2"/>
      <scheme val="minor"/>
    </font>
    <font>
      <sz val="10"/>
      <name val="Segoe UI"/>
      <family val="2"/>
      <scheme val="minor"/>
    </font>
    <font>
      <sz val="10"/>
      <color theme="1"/>
      <name val="Segoe UI"/>
      <family val="2"/>
      <scheme val="minor"/>
    </font>
    <font>
      <b/>
      <sz val="10"/>
      <color theme="1"/>
      <name val="Segoe UI"/>
      <family val="2"/>
      <scheme val="minor"/>
    </font>
    <font>
      <b/>
      <sz val="10"/>
      <color rgb="FFFF0000"/>
      <name val="Segoe UI"/>
      <family val="2"/>
      <scheme val="minor"/>
    </font>
    <font>
      <b/>
      <sz val="10"/>
      <name val="Segoe UI"/>
      <family val="2"/>
      <scheme val="minor"/>
    </font>
    <font>
      <sz val="10"/>
      <color theme="7" tint="0.39997558519241921"/>
      <name val="Segoe UI"/>
      <family val="2"/>
      <scheme val="minor"/>
    </font>
    <font>
      <b/>
      <u/>
      <sz val="10"/>
      <color theme="7" tint="0.39997558519241921"/>
      <name val="Segoe UI"/>
      <family val="2"/>
      <scheme val="minor"/>
    </font>
    <font>
      <b/>
      <i/>
      <sz val="10"/>
      <color theme="1"/>
      <name val="Segoe U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1">
    <xf numFmtId="0" fontId="0" fillId="0" borderId="0" xfId="0"/>
    <xf numFmtId="9" fontId="0" fillId="0" borderId="0" xfId="2" applyFont="1"/>
    <xf numFmtId="44" fontId="0" fillId="0" borderId="0" xfId="1" applyFont="1" applyFill="1"/>
    <xf numFmtId="44" fontId="0" fillId="0" borderId="0" xfId="1" applyFont="1"/>
    <xf numFmtId="0" fontId="0" fillId="0" borderId="0" xfId="0"/>
    <xf numFmtId="0" fontId="0" fillId="0" borderId="0" xfId="0" applyFill="1"/>
    <xf numFmtId="0" fontId="0" fillId="0" borderId="2" xfId="0" applyBorder="1"/>
    <xf numFmtId="0" fontId="0" fillId="0" borderId="2" xfId="0" applyFill="1" applyBorder="1"/>
    <xf numFmtId="0" fontId="0" fillId="0" borderId="0" xfId="0" applyNumberFormat="1"/>
    <xf numFmtId="44" fontId="0" fillId="0" borderId="0" xfId="0" applyNumberFormat="1"/>
    <xf numFmtId="44" fontId="0" fillId="0" borderId="2" xfId="0" applyNumberFormat="1" applyBorder="1"/>
    <xf numFmtId="9" fontId="0" fillId="0" borderId="2" xfId="2" applyFont="1" applyBorder="1"/>
    <xf numFmtId="0" fontId="0" fillId="0" borderId="1" xfId="0" applyBorder="1"/>
    <xf numFmtId="9" fontId="0" fillId="0" borderId="1" xfId="2" applyFont="1" applyBorder="1"/>
    <xf numFmtId="0" fontId="0" fillId="0" borderId="0" xfId="0" applyAlignment="1">
      <alignment wrapText="1"/>
    </xf>
    <xf numFmtId="0" fontId="0" fillId="0" borderId="1" xfId="0" applyFill="1" applyBorder="1"/>
    <xf numFmtId="44" fontId="0" fillId="0" borderId="0" xfId="0" applyNumberFormat="1" applyAlignment="1">
      <alignment wrapText="1"/>
    </xf>
    <xf numFmtId="44" fontId="0" fillId="0" borderId="2" xfId="2" applyNumberFormat="1" applyFont="1" applyBorder="1" applyAlignment="1" applyProtection="1">
      <alignment wrapText="1"/>
      <protection locked="0"/>
    </xf>
    <xf numFmtId="44" fontId="0" fillId="0" borderId="2" xfId="0" applyNumberFormat="1" applyBorder="1" applyAlignment="1">
      <alignment wrapText="1"/>
    </xf>
    <xf numFmtId="44" fontId="0" fillId="0" borderId="0" xfId="1" applyFont="1" applyAlignment="1">
      <alignment wrapText="1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44" fontId="0" fillId="0" borderId="0" xfId="0" applyNumberFormat="1" applyBorder="1" applyAlignment="1">
      <alignment wrapText="1"/>
    </xf>
    <xf numFmtId="44" fontId="0" fillId="0" borderId="0" xfId="2" applyNumberFormat="1" applyFont="1" applyBorder="1" applyAlignment="1" applyProtection="1">
      <alignment wrapText="1"/>
      <protection locked="0"/>
    </xf>
    <xf numFmtId="0" fontId="0" fillId="0" borderId="1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0" fillId="2" borderId="10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9" xfId="0" applyBorder="1" applyAlignment="1"/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0" xfId="0" applyFill="1" applyBorder="1" applyAlignment="1">
      <alignment wrapText="1"/>
    </xf>
    <xf numFmtId="9" fontId="0" fillId="0" borderId="0" xfId="0" applyNumberFormat="1" applyFill="1" applyBorder="1" applyAlignment="1">
      <alignment wrapText="1"/>
    </xf>
    <xf numFmtId="9" fontId="0" fillId="0" borderId="0" xfId="2" applyFont="1" applyFill="1" applyBorder="1" applyAlignment="1" applyProtection="1">
      <alignment wrapText="1"/>
      <protection locked="0"/>
    </xf>
    <xf numFmtId="0" fontId="0" fillId="5" borderId="10" xfId="0" applyFill="1" applyBorder="1" applyAlignment="1">
      <alignment wrapText="1"/>
    </xf>
    <xf numFmtId="0" fontId="0" fillId="0" borderId="1" xfId="0" applyFill="1" applyBorder="1" applyAlignment="1">
      <alignment wrapText="1"/>
    </xf>
    <xf numFmtId="44" fontId="0" fillId="0" borderId="1" xfId="1" applyFont="1" applyFill="1" applyBorder="1" applyAlignment="1">
      <alignment wrapText="1"/>
    </xf>
    <xf numFmtId="0" fontId="0" fillId="0" borderId="1" xfId="0" applyBorder="1" applyAlignment="1">
      <alignment wrapText="1"/>
    </xf>
    <xf numFmtId="44" fontId="3" fillId="0" borderId="0" xfId="0" applyNumberFormat="1" applyFont="1" applyAlignment="1">
      <alignment wrapText="1"/>
    </xf>
    <xf numFmtId="9" fontId="0" fillId="0" borderId="14" xfId="2" applyFont="1" applyBorder="1" applyAlignment="1">
      <alignment wrapText="1"/>
    </xf>
    <xf numFmtId="0" fontId="6" fillId="3" borderId="13" xfId="0" applyFont="1" applyFill="1" applyBorder="1" applyAlignment="1">
      <alignment wrapText="1"/>
    </xf>
    <xf numFmtId="9" fontId="0" fillId="6" borderId="10" xfId="2" applyFont="1" applyFill="1" applyBorder="1" applyAlignment="1" applyProtection="1">
      <alignment wrapText="1"/>
      <protection locked="0"/>
    </xf>
    <xf numFmtId="9" fontId="1" fillId="6" borderId="13" xfId="2" applyFont="1" applyFill="1" applyBorder="1" applyAlignment="1" applyProtection="1">
      <alignment wrapText="1"/>
      <protection locked="0"/>
    </xf>
    <xf numFmtId="9" fontId="0" fillId="0" borderId="11" xfId="2" applyFont="1" applyBorder="1" applyAlignment="1">
      <alignment wrapText="1"/>
    </xf>
    <xf numFmtId="164" fontId="1" fillId="6" borderId="5" xfId="2" applyNumberFormat="1" applyFont="1" applyFill="1" applyBorder="1" applyProtection="1">
      <protection locked="0"/>
    </xf>
    <xf numFmtId="44" fontId="0" fillId="0" borderId="0" xfId="0" applyNumberFormat="1" applyAlignment="1" applyProtection="1">
      <alignment wrapText="1"/>
    </xf>
    <xf numFmtId="44" fontId="0" fillId="0" borderId="7" xfId="0" applyNumberFormat="1" applyBorder="1" applyAlignment="1" applyProtection="1">
      <alignment wrapText="1"/>
    </xf>
    <xf numFmtId="44" fontId="1" fillId="0" borderId="0" xfId="0" applyNumberFormat="1" applyFont="1" applyProtection="1"/>
    <xf numFmtId="44" fontId="5" fillId="0" borderId="10" xfId="0" applyNumberFormat="1" applyFont="1" applyBorder="1" applyProtection="1"/>
    <xf numFmtId="44" fontId="1" fillId="6" borderId="0" xfId="0" applyNumberFormat="1" applyFont="1" applyFill="1" applyBorder="1" applyProtection="1">
      <protection locked="0"/>
    </xf>
    <xf numFmtId="44" fontId="1" fillId="6" borderId="2" xfId="0" applyNumberFormat="1" applyFont="1" applyFill="1" applyBorder="1" applyProtection="1">
      <protection locked="0"/>
    </xf>
    <xf numFmtId="44" fontId="1" fillId="6" borderId="12" xfId="0" applyNumberFormat="1" applyFont="1" applyFill="1" applyBorder="1" applyProtection="1">
      <protection locked="0"/>
    </xf>
    <xf numFmtId="44" fontId="5" fillId="0" borderId="13" xfId="0" applyNumberFormat="1" applyFont="1" applyBorder="1" applyProtection="1"/>
    <xf numFmtId="44" fontId="1" fillId="0" borderId="14" xfId="0" applyNumberFormat="1" applyFont="1" applyBorder="1" applyProtection="1"/>
    <xf numFmtId="44" fontId="1" fillId="0" borderId="15" xfId="0" applyNumberFormat="1" applyFont="1" applyBorder="1" applyProtection="1"/>
    <xf numFmtId="44" fontId="5" fillId="0" borderId="0" xfId="0" applyNumberFormat="1" applyFont="1" applyProtection="1"/>
    <xf numFmtId="44" fontId="1" fillId="0" borderId="1" xfId="0" applyNumberFormat="1" applyFont="1" applyBorder="1" applyProtection="1"/>
    <xf numFmtId="44" fontId="1" fillId="0" borderId="0" xfId="0" applyNumberFormat="1" applyFont="1" applyBorder="1" applyProtection="1"/>
    <xf numFmtId="44" fontId="1" fillId="0" borderId="0" xfId="0" applyNumberFormat="1" applyFont="1" applyFill="1" applyProtection="1"/>
    <xf numFmtId="44" fontId="1" fillId="6" borderId="0" xfId="0" applyNumberFormat="1" applyFont="1" applyFill="1" applyProtection="1">
      <protection locked="0"/>
    </xf>
    <xf numFmtId="44" fontId="1" fillId="0" borderId="0" xfId="0" applyNumberFormat="1" applyFont="1" applyFill="1" applyBorder="1" applyProtection="1"/>
    <xf numFmtId="44" fontId="1" fillId="0" borderId="2" xfId="0" applyNumberFormat="1" applyFont="1" applyFill="1" applyBorder="1" applyProtection="1"/>
    <xf numFmtId="44" fontId="1" fillId="0" borderId="2" xfId="0" applyNumberFormat="1" applyFont="1" applyBorder="1" applyProtection="1"/>
    <xf numFmtId="44" fontId="5" fillId="0" borderId="0" xfId="0" applyNumberFormat="1" applyFont="1" applyFill="1" applyProtection="1"/>
    <xf numFmtId="44" fontId="1" fillId="0" borderId="1" xfId="0" applyNumberFormat="1" applyFont="1" applyFill="1" applyBorder="1" applyProtection="1"/>
    <xf numFmtId="44" fontId="1" fillId="0" borderId="0" xfId="3" applyNumberFormat="1" applyFont="1" applyProtection="1"/>
    <xf numFmtId="44" fontId="1" fillId="6" borderId="0" xfId="3" applyNumberFormat="1" applyFont="1" applyFill="1" applyProtection="1">
      <protection locked="0"/>
    </xf>
    <xf numFmtId="44" fontId="1" fillId="0" borderId="0" xfId="3" applyNumberFormat="1" applyFont="1" applyFill="1" applyProtection="1"/>
    <xf numFmtId="44" fontId="1" fillId="0" borderId="0" xfId="3" applyNumberFormat="1" applyFont="1" applyBorder="1" applyProtection="1"/>
    <xf numFmtId="44" fontId="1" fillId="0" borderId="2" xfId="3" applyNumberFormat="1" applyFont="1" applyBorder="1" applyProtection="1"/>
    <xf numFmtId="44" fontId="1" fillId="0" borderId="2" xfId="3" applyNumberFormat="1" applyFont="1" applyFill="1" applyBorder="1" applyProtection="1"/>
    <xf numFmtId="44" fontId="5" fillId="0" borderId="0" xfId="3" applyNumberFormat="1" applyFont="1" applyProtection="1"/>
    <xf numFmtId="44" fontId="5" fillId="0" borderId="0" xfId="3" applyNumberFormat="1" applyFont="1" applyFill="1" applyProtection="1"/>
    <xf numFmtId="44" fontId="0" fillId="0" borderId="0" xfId="0" applyNumberFormat="1" applyProtection="1"/>
    <xf numFmtId="44" fontId="0" fillId="0" borderId="0" xfId="0" applyNumberFormat="1" applyFill="1" applyProtection="1"/>
    <xf numFmtId="44" fontId="4" fillId="0" borderId="3" xfId="0" applyNumberFormat="1" applyFont="1" applyFill="1" applyBorder="1" applyAlignment="1" applyProtection="1">
      <alignment wrapText="1"/>
    </xf>
    <xf numFmtId="44" fontId="3" fillId="0" borderId="4" xfId="0" applyNumberFormat="1" applyFont="1" applyFill="1" applyBorder="1" applyProtection="1"/>
    <xf numFmtId="44" fontId="3" fillId="2" borderId="6" xfId="0" applyNumberFormat="1" applyFont="1" applyFill="1" applyBorder="1" applyProtection="1"/>
    <xf numFmtId="0" fontId="1" fillId="0" borderId="0" xfId="0" applyNumberFormat="1" applyFont="1" applyProtection="1"/>
    <xf numFmtId="0" fontId="5" fillId="0" borderId="0" xfId="0" applyNumberFormat="1" applyFont="1" applyProtection="1"/>
    <xf numFmtId="0" fontId="1" fillId="0" borderId="0" xfId="3" applyNumberFormat="1" applyFont="1" applyProtection="1"/>
    <xf numFmtId="0" fontId="5" fillId="0" borderId="10" xfId="3" applyNumberFormat="1" applyFont="1" applyBorder="1" applyProtection="1"/>
    <xf numFmtId="0" fontId="1" fillId="6" borderId="0" xfId="3" applyNumberFormat="1" applyFont="1" applyFill="1" applyBorder="1" applyProtection="1">
      <protection locked="0"/>
    </xf>
    <xf numFmtId="0" fontId="1" fillId="6" borderId="11" xfId="3" applyNumberFormat="1" applyFont="1" applyFill="1" applyBorder="1" applyProtection="1">
      <protection locked="0"/>
    </xf>
    <xf numFmtId="44" fontId="0" fillId="0" borderId="7" xfId="0" applyNumberFormat="1" applyBorder="1" applyAlignment="1">
      <alignment wrapText="1"/>
    </xf>
    <xf numFmtId="44" fontId="0" fillId="0" borderId="8" xfId="2" applyNumberFormat="1" applyFont="1" applyBorder="1" applyAlignment="1" applyProtection="1">
      <alignment wrapText="1"/>
      <protection locked="0"/>
    </xf>
    <xf numFmtId="44" fontId="0" fillId="0" borderId="8" xfId="0" applyNumberFormat="1" applyBorder="1" applyAlignment="1">
      <alignment wrapText="1"/>
    </xf>
    <xf numFmtId="44" fontId="0" fillId="0" borderId="10" xfId="0" applyNumberFormat="1" applyBorder="1" applyAlignment="1">
      <alignment wrapText="1"/>
    </xf>
    <xf numFmtId="44" fontId="0" fillId="0" borderId="0" xfId="1" applyNumberFormat="1" applyFont="1" applyBorder="1" applyAlignment="1" applyProtection="1">
      <alignment wrapText="1"/>
      <protection locked="0"/>
    </xf>
    <xf numFmtId="44" fontId="0" fillId="0" borderId="0" xfId="1" applyNumberFormat="1" applyFont="1" applyBorder="1" applyAlignment="1">
      <alignment wrapText="1"/>
    </xf>
    <xf numFmtId="44" fontId="0" fillId="0" borderId="0" xfId="0" applyNumberFormat="1" applyFill="1" applyAlignment="1">
      <alignment wrapText="1"/>
    </xf>
    <xf numFmtId="44" fontId="0" fillId="0" borderId="0" xfId="1" applyNumberFormat="1" applyFont="1" applyFill="1" applyAlignment="1">
      <alignment wrapText="1"/>
    </xf>
    <xf numFmtId="44" fontId="0" fillId="0" borderId="2" xfId="0" applyNumberFormat="1" applyFill="1" applyBorder="1" applyAlignment="1">
      <alignment wrapText="1"/>
    </xf>
    <xf numFmtId="44" fontId="0" fillId="0" borderId="2" xfId="1" applyNumberFormat="1" applyFont="1" applyFill="1" applyBorder="1" applyAlignment="1">
      <alignment wrapText="1"/>
    </xf>
    <xf numFmtId="44" fontId="3" fillId="0" borderId="0" xfId="0" applyNumberFormat="1" applyFont="1" applyFill="1" applyAlignment="1">
      <alignment wrapText="1"/>
    </xf>
    <xf numFmtId="44" fontId="3" fillId="0" borderId="0" xfId="1" applyNumberFormat="1" applyFont="1" applyFill="1" applyAlignment="1">
      <alignment wrapText="1"/>
    </xf>
    <xf numFmtId="44" fontId="3" fillId="0" borderId="0" xfId="0" applyNumberFormat="1" applyFont="1"/>
    <xf numFmtId="44" fontId="3" fillId="0" borderId="0" xfId="1" applyNumberFormat="1" applyFont="1" applyAlignment="1">
      <alignment wrapText="1"/>
    </xf>
    <xf numFmtId="0" fontId="3" fillId="0" borderId="0" xfId="0" applyNumberFormat="1" applyFont="1"/>
    <xf numFmtId="0" fontId="3" fillId="0" borderId="22" xfId="0" applyNumberFormat="1" applyFont="1" applyBorder="1"/>
    <xf numFmtId="0" fontId="0" fillId="0" borderId="23" xfId="0" applyNumberFormat="1" applyBorder="1"/>
    <xf numFmtId="0" fontId="0" fillId="0" borderId="24" xfId="0" applyNumberFormat="1" applyBorder="1"/>
    <xf numFmtId="0" fontId="0" fillId="6" borderId="23" xfId="0" applyFill="1" applyBorder="1" applyProtection="1">
      <protection locked="0"/>
    </xf>
    <xf numFmtId="0" fontId="0" fillId="6" borderId="23" xfId="0" applyNumberFormat="1" applyFill="1" applyBorder="1" applyProtection="1">
      <protection locked="0"/>
    </xf>
    <xf numFmtId="0" fontId="0" fillId="6" borderId="24" xfId="0" applyNumberFormat="1" applyFill="1" applyBorder="1" applyProtection="1">
      <protection locked="0"/>
    </xf>
    <xf numFmtId="0" fontId="1" fillId="6" borderId="0" xfId="3" applyNumberFormat="1" applyFont="1" applyFill="1" applyBorder="1" applyAlignment="1" applyProtection="1">
      <alignment wrapText="1"/>
      <protection locked="0"/>
    </xf>
    <xf numFmtId="0" fontId="1" fillId="6" borderId="11" xfId="3" applyNumberFormat="1" applyFont="1" applyFill="1" applyBorder="1" applyAlignment="1" applyProtection="1">
      <alignment wrapText="1"/>
      <protection locked="0"/>
    </xf>
    <xf numFmtId="8" fontId="0" fillId="0" borderId="0" xfId="0" applyNumberFormat="1" applyAlignment="1" applyProtection="1">
      <alignment wrapText="1"/>
    </xf>
    <xf numFmtId="44" fontId="0" fillId="0" borderId="0" xfId="1" applyNumberFormat="1" applyFont="1" applyAlignment="1" applyProtection="1">
      <alignment wrapText="1"/>
      <protection locked="0"/>
    </xf>
    <xf numFmtId="44" fontId="0" fillId="0" borderId="2" xfId="1" applyNumberFormat="1" applyFont="1" applyBorder="1" applyAlignment="1" applyProtection="1">
      <alignment wrapText="1"/>
      <protection locked="0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44" fontId="3" fillId="0" borderId="0" xfId="0" applyNumberFormat="1" applyFont="1" applyFill="1" applyProtection="1"/>
    <xf numFmtId="44" fontId="8" fillId="0" borderId="0" xfId="0" applyNumberFormat="1" applyFont="1" applyProtection="1"/>
    <xf numFmtId="44" fontId="8" fillId="0" borderId="0" xfId="0" applyNumberFormat="1" applyFont="1" applyFill="1" applyProtection="1"/>
  </cellXfs>
  <cellStyles count="4">
    <cellStyle name="Milliers" xfId="3" builtinId="3"/>
    <cellStyle name="Monétaire" xfId="1" builtinId="4"/>
    <cellStyle name="Normal" xfId="0" builtinId="0" customBuiltin="1"/>
    <cellStyle name="Pourcentage" xfId="2" builtinId="5"/>
  </cellStyles>
  <dxfs count="16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  <dxf>
      <border>
        <top style="thin">
          <color theme="0" tint="-0.24994659260841701"/>
        </top>
      </border>
    </dxf>
    <dxf>
      <fill>
        <patternFill patternType="solid">
          <bgColor theme="0" tint="-0.14996795556505021"/>
        </patternFill>
      </fill>
      <border>
        <bottom style="double">
          <color theme="0" tint="-0.24994659260841701"/>
        </bottom>
      </border>
    </dxf>
    <dxf>
      <border>
        <left style="thick">
          <color theme="0" tint="-0.14996795556505021"/>
        </left>
        <right style="thick">
          <color theme="0" tint="-0.14996795556505021"/>
        </right>
        <top style="thick">
          <color theme="0" tint="-0.14996795556505021"/>
        </top>
        <bottom style="thick">
          <color theme="0" tint="-0.14996795556505021"/>
        </bottom>
        <vertical style="hair">
          <color theme="0" tint="-0.14996795556505021"/>
        </vertical>
      </border>
    </dxf>
  </dxfs>
  <tableStyles count="1" defaultTableStyle="TableStyleMedium2" defaultPivotStyle="PivotStyleLight16">
    <tableStyle name="Style de tableau 1" pivot="0" count="4">
      <tableStyleElement type="wholeTable" dxfId="15"/>
      <tableStyleElement type="headerRow" dxfId="14"/>
      <tableStyleElement type="totalRow" dxfId="13"/>
      <tableStyleElement type="firstRowStripe" dxfId="12"/>
    </tableStyle>
  </tableStyles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365 Win7">
      <a:majorFont>
        <a:latin typeface="Segoe UI Semibold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3"/>
  <sheetViews>
    <sheetView tabSelected="1" workbookViewId="0">
      <pane xSplit="3" ySplit="7" topLeftCell="D8" activePane="bottomRight" state="frozen"/>
      <selection pane="topRight" activeCell="C1" sqref="C1"/>
      <selection pane="bottomLeft" activeCell="A3" sqref="A3"/>
      <selection pane="bottomRight" activeCell="E12" sqref="E12"/>
    </sheetView>
  </sheetViews>
  <sheetFormatPr baseColWidth="10" defaultRowHeight="14.25" x14ac:dyDescent="0.25"/>
  <cols>
    <col min="1" max="1" width="11.42578125" style="77"/>
    <col min="2" max="2" width="40.140625" style="77" customWidth="1"/>
    <col min="3" max="3" width="15.28515625" style="77" customWidth="1"/>
    <col min="4" max="4" width="14.7109375" style="77" customWidth="1"/>
    <col min="5" max="5" width="12.28515625" style="77" bestFit="1" customWidth="1"/>
    <col min="6" max="8" width="13.140625" style="77" bestFit="1" customWidth="1"/>
    <col min="9" max="9" width="12.7109375" style="77" customWidth="1"/>
    <col min="10" max="14" width="13.140625" style="77" bestFit="1" customWidth="1"/>
    <col min="15" max="16" width="14" style="77" customWidth="1"/>
    <col min="17" max="17" width="14.42578125" style="77" customWidth="1"/>
    <col min="18" max="16384" width="11.42578125" style="77"/>
  </cols>
  <sheetData>
    <row r="1" spans="1:17" s="49" customFormat="1" ht="49.5" customHeight="1" x14ac:dyDescent="0.25">
      <c r="B1" s="50"/>
      <c r="C1" s="109" t="s">
        <v>85</v>
      </c>
      <c r="D1" s="109" t="s">
        <v>87</v>
      </c>
      <c r="E1" s="109" t="s">
        <v>51</v>
      </c>
      <c r="F1" s="110"/>
      <c r="H1" s="111" t="s">
        <v>2</v>
      </c>
      <c r="I1" s="82" t="s">
        <v>84</v>
      </c>
    </row>
    <row r="2" spans="1:17" s="84" customFormat="1" x14ac:dyDescent="0.25">
      <c r="B2" s="85" t="s">
        <v>58</v>
      </c>
      <c r="C2" s="86">
        <v>0</v>
      </c>
      <c r="D2" s="86">
        <v>0</v>
      </c>
      <c r="E2" s="86">
        <v>0</v>
      </c>
      <c r="F2" s="87"/>
      <c r="I2" s="51" t="s">
        <v>88</v>
      </c>
    </row>
    <row r="3" spans="1:17" s="51" customFormat="1" ht="15" thickBot="1" x14ac:dyDescent="0.3">
      <c r="B3" s="52" t="s">
        <v>59</v>
      </c>
      <c r="C3" s="54">
        <v>1</v>
      </c>
      <c r="D3" s="54">
        <v>1</v>
      </c>
      <c r="E3" s="54">
        <v>1</v>
      </c>
      <c r="F3" s="55"/>
      <c r="I3" s="83" t="s">
        <v>89</v>
      </c>
    </row>
    <row r="4" spans="1:17" s="51" customFormat="1" ht="15.75" thickTop="1" thickBot="1" x14ac:dyDescent="0.3">
      <c r="B4" s="56" t="s">
        <v>57</v>
      </c>
      <c r="C4" s="57">
        <f>C2*C3</f>
        <v>0</v>
      </c>
      <c r="D4" s="57">
        <f t="shared" ref="D4:F4" si="0">D2*D3</f>
        <v>0</v>
      </c>
      <c r="E4" s="57">
        <f t="shared" si="0"/>
        <v>0</v>
      </c>
      <c r="F4" s="58">
        <f t="shared" si="0"/>
        <v>0</v>
      </c>
    </row>
    <row r="5" spans="1:17" s="51" customFormat="1" x14ac:dyDescent="0.25">
      <c r="B5" s="59"/>
    </row>
    <row r="6" spans="1:17" s="82" customFormat="1" x14ac:dyDescent="0.25">
      <c r="F6" s="82">
        <v>1</v>
      </c>
      <c r="G6" s="82">
        <f>F6+1</f>
        <v>2</v>
      </c>
      <c r="H6" s="82">
        <f t="shared" ref="H6:Q6" si="1">G6+1</f>
        <v>3</v>
      </c>
      <c r="I6" s="82">
        <f t="shared" si="1"/>
        <v>4</v>
      </c>
      <c r="J6" s="82">
        <f t="shared" si="1"/>
        <v>5</v>
      </c>
      <c r="K6" s="82">
        <f t="shared" si="1"/>
        <v>6</v>
      </c>
      <c r="L6" s="82">
        <f t="shared" si="1"/>
        <v>7</v>
      </c>
      <c r="M6" s="82">
        <f t="shared" si="1"/>
        <v>8</v>
      </c>
      <c r="N6" s="82">
        <f t="shared" si="1"/>
        <v>9</v>
      </c>
      <c r="O6" s="82">
        <f t="shared" si="1"/>
        <v>10</v>
      </c>
      <c r="P6" s="82">
        <f t="shared" si="1"/>
        <v>11</v>
      </c>
      <c r="Q6" s="82">
        <f t="shared" si="1"/>
        <v>12</v>
      </c>
    </row>
    <row r="7" spans="1:17" s="60" customFormat="1" x14ac:dyDescent="0.25">
      <c r="B7" s="60" t="s">
        <v>1</v>
      </c>
      <c r="C7" s="60" t="s">
        <v>41</v>
      </c>
      <c r="D7" s="60" t="s">
        <v>43</v>
      </c>
      <c r="E7" s="60" t="s">
        <v>44</v>
      </c>
      <c r="F7" s="60" t="s">
        <v>30</v>
      </c>
      <c r="G7" s="60" t="s">
        <v>29</v>
      </c>
      <c r="H7" s="60" t="s">
        <v>31</v>
      </c>
      <c r="I7" s="60" t="s">
        <v>32</v>
      </c>
      <c r="J7" s="60" t="s">
        <v>33</v>
      </c>
      <c r="K7" s="60" t="s">
        <v>34</v>
      </c>
      <c r="L7" s="60" t="s">
        <v>35</v>
      </c>
      <c r="M7" s="60" t="s">
        <v>36</v>
      </c>
      <c r="N7" s="60" t="s">
        <v>37</v>
      </c>
      <c r="O7" s="60" t="s">
        <v>38</v>
      </c>
      <c r="P7" s="60" t="s">
        <v>39</v>
      </c>
      <c r="Q7" s="60" t="s">
        <v>40</v>
      </c>
    </row>
    <row r="8" spans="1:17" s="51" customFormat="1" x14ac:dyDescent="0.25">
      <c r="A8" s="61" t="s">
        <v>49</v>
      </c>
      <c r="B8" s="53" t="s">
        <v>85</v>
      </c>
      <c r="C8" s="63">
        <f>C4</f>
        <v>0</v>
      </c>
      <c r="D8" s="62">
        <f t="shared" ref="D8" si="2">SUM(F8:Q8)</f>
        <v>0</v>
      </c>
      <c r="E8" s="62">
        <f t="shared" ref="E8" si="3">C8-D8</f>
        <v>0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51" customFormat="1" x14ac:dyDescent="0.25">
      <c r="A9" s="51" t="s">
        <v>49</v>
      </c>
      <c r="B9" s="53" t="s">
        <v>86</v>
      </c>
      <c r="C9" s="63">
        <f>D4</f>
        <v>0</v>
      </c>
      <c r="D9" s="62">
        <f t="shared" ref="D9:D16" si="4">SUM(F9:Q9)</f>
        <v>0</v>
      </c>
      <c r="E9" s="62">
        <f t="shared" ref="E9:E16" si="5">C9-D9</f>
        <v>0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51" customFormat="1" x14ac:dyDescent="0.25">
      <c r="A10" s="51" t="s">
        <v>49</v>
      </c>
      <c r="B10" s="53" t="s">
        <v>51</v>
      </c>
      <c r="C10" s="63">
        <f>E4</f>
        <v>0</v>
      </c>
      <c r="D10" s="62">
        <f t="shared" si="4"/>
        <v>0</v>
      </c>
      <c r="E10" s="62">
        <f t="shared" si="5"/>
        <v>0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1:17" s="51" customFormat="1" x14ac:dyDescent="0.25">
      <c r="A11" s="51" t="s">
        <v>49</v>
      </c>
      <c r="B11" s="53"/>
      <c r="C11" s="63"/>
      <c r="D11" s="62">
        <f t="shared" si="4"/>
        <v>0</v>
      </c>
      <c r="E11" s="62">
        <f t="shared" si="5"/>
        <v>0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</row>
    <row r="12" spans="1:17" s="51" customFormat="1" x14ac:dyDescent="0.25">
      <c r="A12" s="51" t="s">
        <v>49</v>
      </c>
      <c r="B12" s="53"/>
      <c r="C12" s="63"/>
      <c r="D12" s="62">
        <f t="shared" si="4"/>
        <v>0</v>
      </c>
      <c r="E12" s="62">
        <f t="shared" si="5"/>
        <v>0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</row>
    <row r="13" spans="1:17" s="51" customFormat="1" x14ac:dyDescent="0.25">
      <c r="A13" s="51" t="s">
        <v>49</v>
      </c>
      <c r="B13" s="53"/>
      <c r="C13" s="63"/>
      <c r="D13" s="62">
        <f t="shared" si="4"/>
        <v>0</v>
      </c>
      <c r="E13" s="62">
        <f t="shared" si="5"/>
        <v>0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</row>
    <row r="14" spans="1:17" s="51" customFormat="1" x14ac:dyDescent="0.25">
      <c r="A14" s="51" t="s">
        <v>49</v>
      </c>
      <c r="B14" s="53"/>
      <c r="C14" s="63"/>
      <c r="D14" s="62">
        <f t="shared" si="4"/>
        <v>0</v>
      </c>
      <c r="E14" s="62">
        <f t="shared" si="5"/>
        <v>0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</row>
    <row r="15" spans="1:17" s="61" customFormat="1" x14ac:dyDescent="0.25">
      <c r="A15" s="51" t="s">
        <v>49</v>
      </c>
      <c r="B15" s="53"/>
      <c r="C15" s="63"/>
      <c r="D15" s="62">
        <f t="shared" si="4"/>
        <v>0</v>
      </c>
      <c r="E15" s="62">
        <f t="shared" si="5"/>
        <v>0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</row>
    <row r="16" spans="1:17" s="51" customFormat="1" x14ac:dyDescent="0.25">
      <c r="A16" s="61" t="s">
        <v>49</v>
      </c>
      <c r="B16" s="53"/>
      <c r="C16" s="63"/>
      <c r="D16" s="64">
        <f t="shared" si="4"/>
        <v>0</v>
      </c>
      <c r="E16" s="64">
        <f t="shared" si="5"/>
        <v>0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  <row r="17" spans="1:17" s="51" customFormat="1" x14ac:dyDescent="0.25">
      <c r="A17" s="61" t="s">
        <v>49</v>
      </c>
      <c r="B17" s="53"/>
      <c r="C17" s="63"/>
      <c r="D17" s="62"/>
      <c r="E17" s="62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</row>
    <row r="18" spans="1:17" s="51" customFormat="1" x14ac:dyDescent="0.25">
      <c r="A18" s="61" t="s">
        <v>49</v>
      </c>
      <c r="B18" s="53"/>
      <c r="C18" s="63"/>
      <c r="D18" s="62"/>
      <c r="E18" s="62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</row>
    <row r="19" spans="1:17" s="51" customFormat="1" x14ac:dyDescent="0.25">
      <c r="A19" s="61" t="s">
        <v>49</v>
      </c>
      <c r="B19" s="53"/>
      <c r="C19" s="53"/>
      <c r="D19" s="64"/>
      <c r="E19" s="64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</row>
    <row r="20" spans="1:17" s="66" customFormat="1" ht="15" thickBot="1" x14ac:dyDescent="0.3">
      <c r="A20" s="66" t="s">
        <v>49</v>
      </c>
      <c r="B20" s="54"/>
      <c r="C20" s="54"/>
      <c r="D20" s="65"/>
      <c r="E20" s="65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</row>
    <row r="21" spans="1:17" s="59" customFormat="1" ht="15" thickTop="1" x14ac:dyDescent="0.25">
      <c r="A21" s="59" t="s">
        <v>49</v>
      </c>
      <c r="B21" s="59" t="s">
        <v>60</v>
      </c>
      <c r="C21" s="59">
        <f>SUM(C8:C20)</f>
        <v>0</v>
      </c>
      <c r="D21" s="67"/>
      <c r="E21" s="67"/>
      <c r="F21" s="59">
        <f t="shared" ref="F21:Q21" si="6">SUM(F8:F20)</f>
        <v>0</v>
      </c>
      <c r="G21" s="59">
        <f t="shared" si="6"/>
        <v>0</v>
      </c>
      <c r="H21" s="59">
        <f t="shared" si="6"/>
        <v>0</v>
      </c>
      <c r="I21" s="59">
        <f t="shared" si="6"/>
        <v>0</v>
      </c>
      <c r="J21" s="59">
        <f t="shared" si="6"/>
        <v>0</v>
      </c>
      <c r="K21" s="59">
        <f t="shared" si="6"/>
        <v>0</v>
      </c>
      <c r="L21" s="59">
        <f t="shared" si="6"/>
        <v>0</v>
      </c>
      <c r="M21" s="59">
        <f t="shared" si="6"/>
        <v>0</v>
      </c>
      <c r="N21" s="59">
        <f t="shared" si="6"/>
        <v>0</v>
      </c>
      <c r="O21" s="59">
        <f t="shared" si="6"/>
        <v>0</v>
      </c>
      <c r="P21" s="59">
        <f t="shared" si="6"/>
        <v>0</v>
      </c>
      <c r="Q21" s="59">
        <f t="shared" si="6"/>
        <v>0</v>
      </c>
    </row>
    <row r="22" spans="1:17" s="60" customFormat="1" x14ac:dyDescent="0.25">
      <c r="D22" s="68"/>
      <c r="E22" s="68"/>
    </row>
    <row r="23" spans="1:17" s="51" customFormat="1" x14ac:dyDescent="0.25">
      <c r="A23" s="69" t="s">
        <v>52</v>
      </c>
      <c r="B23" s="70" t="s">
        <v>4</v>
      </c>
      <c r="C23" s="70">
        <v>0.01</v>
      </c>
      <c r="D23" s="71">
        <f>SUM(F23:Q23)</f>
        <v>0</v>
      </c>
      <c r="E23" s="71">
        <f>C23-D23</f>
        <v>0.01</v>
      </c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</row>
    <row r="24" spans="1:17" s="51" customFormat="1" x14ac:dyDescent="0.25">
      <c r="A24" s="69" t="s">
        <v>52</v>
      </c>
      <c r="B24" s="70" t="s">
        <v>18</v>
      </c>
      <c r="C24" s="70">
        <v>0.01</v>
      </c>
      <c r="D24" s="71">
        <f>SUM(F24:Q24)</f>
        <v>0</v>
      </c>
      <c r="E24" s="71">
        <f>C24-D24</f>
        <v>0.01</v>
      </c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17" s="51" customFormat="1" x14ac:dyDescent="0.25">
      <c r="A25" s="69" t="s">
        <v>52</v>
      </c>
      <c r="B25" s="70" t="s">
        <v>15</v>
      </c>
      <c r="C25" s="70">
        <v>0.01</v>
      </c>
      <c r="D25" s="71">
        <f>SUM(F25:Q25)</f>
        <v>0</v>
      </c>
      <c r="E25" s="71">
        <f>C25-D25</f>
        <v>0.01</v>
      </c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  <row r="26" spans="1:17" s="51" customFormat="1" x14ac:dyDescent="0.25">
      <c r="A26" s="69" t="s">
        <v>52</v>
      </c>
      <c r="B26" s="70" t="s">
        <v>12</v>
      </c>
      <c r="C26" s="70">
        <v>0.01</v>
      </c>
      <c r="D26" s="71">
        <f>SUM(F26:Q26)</f>
        <v>0</v>
      </c>
      <c r="E26" s="71">
        <f>C26-D26</f>
        <v>0.01</v>
      </c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 s="51" customFormat="1" x14ac:dyDescent="0.25">
      <c r="A27" s="69" t="s">
        <v>52</v>
      </c>
      <c r="B27" s="70" t="s">
        <v>3</v>
      </c>
      <c r="C27" s="70">
        <v>0.01</v>
      </c>
      <c r="D27" s="71">
        <f>SUM(F27:Q27)</f>
        <v>0</v>
      </c>
      <c r="E27" s="71">
        <f>C27-D27</f>
        <v>0.01</v>
      </c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17" s="51" customFormat="1" x14ac:dyDescent="0.25">
      <c r="A28" s="69" t="s">
        <v>52</v>
      </c>
      <c r="B28" s="70" t="s">
        <v>8</v>
      </c>
      <c r="C28" s="70">
        <v>0.01</v>
      </c>
      <c r="D28" s="71">
        <f>SUM(F28:Q28)</f>
        <v>0</v>
      </c>
      <c r="E28" s="71">
        <f>C28-D28</f>
        <v>0.01</v>
      </c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</row>
    <row r="29" spans="1:17" s="51" customFormat="1" x14ac:dyDescent="0.25">
      <c r="A29" s="69" t="s">
        <v>52</v>
      </c>
      <c r="B29" s="70" t="s">
        <v>21</v>
      </c>
      <c r="C29" s="70">
        <v>0.01</v>
      </c>
      <c r="D29" s="71">
        <f>SUM(F29:Q29)</f>
        <v>0</v>
      </c>
      <c r="E29" s="71">
        <f>C29-D29</f>
        <v>0.01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</row>
    <row r="30" spans="1:17" s="51" customFormat="1" x14ac:dyDescent="0.25">
      <c r="A30" s="69" t="s">
        <v>52</v>
      </c>
      <c r="B30" s="70" t="s">
        <v>9</v>
      </c>
      <c r="C30" s="70">
        <v>0.01</v>
      </c>
      <c r="D30" s="71">
        <f>SUM(F30:Q30)</f>
        <v>0</v>
      </c>
      <c r="E30" s="71">
        <f>C30-D30</f>
        <v>0.01</v>
      </c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</row>
    <row r="31" spans="1:17" s="51" customFormat="1" x14ac:dyDescent="0.25">
      <c r="A31" s="69" t="s">
        <v>52</v>
      </c>
      <c r="B31" s="70" t="s">
        <v>14</v>
      </c>
      <c r="C31" s="70">
        <v>0.01</v>
      </c>
      <c r="D31" s="71">
        <f>SUM(F31:Q31)</f>
        <v>0</v>
      </c>
      <c r="E31" s="71">
        <f>C31-D31</f>
        <v>0.01</v>
      </c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 s="51" customFormat="1" x14ac:dyDescent="0.25">
      <c r="A32" s="69" t="s">
        <v>52</v>
      </c>
      <c r="B32" s="70" t="s">
        <v>17</v>
      </c>
      <c r="C32" s="70">
        <v>0.01</v>
      </c>
      <c r="D32" s="71">
        <f>SUM(F32:Q32)</f>
        <v>0</v>
      </c>
      <c r="E32" s="71">
        <f>C32-D32</f>
        <v>0.01</v>
      </c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</row>
    <row r="33" spans="1:17" s="51" customFormat="1" x14ac:dyDescent="0.25">
      <c r="A33" s="69" t="s">
        <v>52</v>
      </c>
      <c r="B33" s="70" t="s">
        <v>7</v>
      </c>
      <c r="C33" s="70">
        <v>0.01</v>
      </c>
      <c r="D33" s="71">
        <f>SUM(F33:Q33)</f>
        <v>0</v>
      </c>
      <c r="E33" s="71">
        <f>C33-D33</f>
        <v>0.01</v>
      </c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</row>
    <row r="34" spans="1:17" s="51" customFormat="1" x14ac:dyDescent="0.25">
      <c r="A34" s="69" t="s">
        <v>52</v>
      </c>
      <c r="B34" s="70" t="s">
        <v>5</v>
      </c>
      <c r="C34" s="70">
        <v>0.01</v>
      </c>
      <c r="D34" s="71">
        <f>SUM(F34:Q34)</f>
        <v>0</v>
      </c>
      <c r="E34" s="71">
        <f>C34-D34</f>
        <v>0.01</v>
      </c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</row>
    <row r="35" spans="1:17" s="51" customFormat="1" x14ac:dyDescent="0.25">
      <c r="A35" s="69" t="s">
        <v>52</v>
      </c>
      <c r="B35" s="70" t="s">
        <v>25</v>
      </c>
      <c r="C35" s="70">
        <v>0.01</v>
      </c>
      <c r="D35" s="71">
        <f>SUM(F35:Q35)</f>
        <v>0</v>
      </c>
      <c r="E35" s="71">
        <f>C35-D35</f>
        <v>0.01</v>
      </c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1:17" s="51" customFormat="1" x14ac:dyDescent="0.25">
      <c r="A36" s="69" t="s">
        <v>52</v>
      </c>
      <c r="B36" s="70" t="s">
        <v>28</v>
      </c>
      <c r="C36" s="70">
        <v>0.01</v>
      </c>
      <c r="D36" s="71">
        <f>SUM(F36:Q36)</f>
        <v>0</v>
      </c>
      <c r="E36" s="71">
        <f>C36-D36</f>
        <v>0.01</v>
      </c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</row>
    <row r="37" spans="1:17" s="51" customFormat="1" x14ac:dyDescent="0.25">
      <c r="A37" s="69" t="s">
        <v>52</v>
      </c>
      <c r="B37" s="70" t="s">
        <v>19</v>
      </c>
      <c r="C37" s="70">
        <v>0.01</v>
      </c>
      <c r="D37" s="71">
        <f>SUM(F37:Q37)</f>
        <v>0</v>
      </c>
      <c r="E37" s="71">
        <f>C37-D37</f>
        <v>0.01</v>
      </c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s="51" customFormat="1" x14ac:dyDescent="0.25">
      <c r="A38" s="69" t="s">
        <v>52</v>
      </c>
      <c r="B38" s="70" t="s">
        <v>13</v>
      </c>
      <c r="C38" s="70">
        <v>0.01</v>
      </c>
      <c r="D38" s="71">
        <f>SUM(F38:Q38)</f>
        <v>0</v>
      </c>
      <c r="E38" s="71">
        <f>C38-D38</f>
        <v>0.01</v>
      </c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</row>
    <row r="39" spans="1:17" s="51" customFormat="1" x14ac:dyDescent="0.25">
      <c r="A39" s="69" t="s">
        <v>52</v>
      </c>
      <c r="B39" s="70" t="s">
        <v>16</v>
      </c>
      <c r="C39" s="70">
        <v>0.01</v>
      </c>
      <c r="D39" s="71">
        <f>SUM(F39:Q39)</f>
        <v>0</v>
      </c>
      <c r="E39" s="71">
        <f>C39-D39</f>
        <v>0.01</v>
      </c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</row>
    <row r="40" spans="1:17" s="51" customFormat="1" x14ac:dyDescent="0.25">
      <c r="A40" s="69" t="s">
        <v>52</v>
      </c>
      <c r="B40" s="70" t="s">
        <v>22</v>
      </c>
      <c r="C40" s="70">
        <v>0.01</v>
      </c>
      <c r="D40" s="71">
        <f>SUM(F40:Q40)</f>
        <v>0</v>
      </c>
      <c r="E40" s="71">
        <f>C40-D40</f>
        <v>0.01</v>
      </c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</row>
    <row r="41" spans="1:17" s="51" customFormat="1" x14ac:dyDescent="0.25">
      <c r="A41" s="69" t="s">
        <v>52</v>
      </c>
      <c r="B41" s="70" t="s">
        <v>26</v>
      </c>
      <c r="C41" s="70">
        <v>0.01</v>
      </c>
      <c r="D41" s="71">
        <f>SUM(F41:Q41)</f>
        <v>0</v>
      </c>
      <c r="E41" s="71">
        <f>C41-D41</f>
        <v>0.01</v>
      </c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</row>
    <row r="42" spans="1:17" s="51" customFormat="1" x14ac:dyDescent="0.25">
      <c r="A42" s="69" t="s">
        <v>52</v>
      </c>
      <c r="B42" s="70" t="s">
        <v>27</v>
      </c>
      <c r="C42" s="70">
        <v>0.01</v>
      </c>
      <c r="D42" s="71">
        <f>SUM(F42:Q42)</f>
        <v>0</v>
      </c>
      <c r="E42" s="71">
        <f>C42-D42</f>
        <v>0.01</v>
      </c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</row>
    <row r="43" spans="1:17" s="51" customFormat="1" x14ac:dyDescent="0.25">
      <c r="A43" s="69" t="s">
        <v>52</v>
      </c>
      <c r="B43" s="70" t="s">
        <v>24</v>
      </c>
      <c r="C43" s="70">
        <v>0.01</v>
      </c>
      <c r="D43" s="71">
        <f>SUM(F43:Q43)</f>
        <v>0</v>
      </c>
      <c r="E43" s="71">
        <f>C43-D43</f>
        <v>0.01</v>
      </c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s="51" customFormat="1" x14ac:dyDescent="0.25">
      <c r="A44" s="72" t="s">
        <v>52</v>
      </c>
      <c r="B44" s="70" t="s">
        <v>93</v>
      </c>
      <c r="C44" s="70">
        <v>0.01</v>
      </c>
      <c r="D44" s="71">
        <f>SUM(F44:Q44)</f>
        <v>0</v>
      </c>
      <c r="E44" s="71">
        <f>C44-D44</f>
        <v>0.01</v>
      </c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</row>
    <row r="45" spans="1:17" s="51" customFormat="1" x14ac:dyDescent="0.25">
      <c r="A45" s="72" t="s">
        <v>52</v>
      </c>
      <c r="B45" s="70" t="s">
        <v>94</v>
      </c>
      <c r="C45" s="70">
        <v>0.01</v>
      </c>
      <c r="D45" s="71">
        <f>SUM(F45:Q45)</f>
        <v>0</v>
      </c>
      <c r="E45" s="71">
        <f>C45-D45</f>
        <v>0.01</v>
      </c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7" s="51" customFormat="1" x14ac:dyDescent="0.25">
      <c r="A46" s="69" t="s">
        <v>52</v>
      </c>
      <c r="B46" s="70" t="s">
        <v>10</v>
      </c>
      <c r="C46" s="70">
        <v>0.01</v>
      </c>
      <c r="D46" s="71">
        <f>SUM(F46:Q46)</f>
        <v>0</v>
      </c>
      <c r="E46" s="71">
        <f>C46-D46</f>
        <v>0.01</v>
      </c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7" s="51" customFormat="1" x14ac:dyDescent="0.25">
      <c r="A47" s="69" t="s">
        <v>52</v>
      </c>
      <c r="B47" s="70" t="s">
        <v>11</v>
      </c>
      <c r="C47" s="70">
        <v>0.01</v>
      </c>
      <c r="D47" s="71">
        <f>SUM(F47:Q47)</f>
        <v>0</v>
      </c>
      <c r="E47" s="71">
        <f>C47-D47</f>
        <v>0.01</v>
      </c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</row>
    <row r="48" spans="1:17" s="51" customFormat="1" x14ac:dyDescent="0.25">
      <c r="A48" s="69" t="s">
        <v>52</v>
      </c>
      <c r="B48" s="70" t="s">
        <v>6</v>
      </c>
      <c r="C48" s="70">
        <v>0.01</v>
      </c>
      <c r="D48" s="71">
        <f>SUM(F48:Q48)</f>
        <v>0</v>
      </c>
      <c r="E48" s="71">
        <f>C48-D48</f>
        <v>0.01</v>
      </c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</row>
    <row r="49" spans="1:17" s="51" customFormat="1" x14ac:dyDescent="0.25">
      <c r="A49" s="69" t="s">
        <v>52</v>
      </c>
      <c r="B49" s="70" t="s">
        <v>23</v>
      </c>
      <c r="C49" s="70">
        <v>0.01</v>
      </c>
      <c r="D49" s="71">
        <f>SUM(F49:Q49)</f>
        <v>0</v>
      </c>
      <c r="E49" s="71">
        <f>C49-D49</f>
        <v>0.01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</row>
    <row r="50" spans="1:17" s="51" customFormat="1" x14ac:dyDescent="0.25">
      <c r="A50" s="69" t="s">
        <v>52</v>
      </c>
      <c r="B50" s="70" t="s">
        <v>20</v>
      </c>
      <c r="C50" s="70">
        <v>0.01</v>
      </c>
      <c r="D50" s="71">
        <f>SUM(F50:Q50)</f>
        <v>0</v>
      </c>
      <c r="E50" s="71">
        <f>C50-D50</f>
        <v>0.01</v>
      </c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</row>
    <row r="51" spans="1:17" s="51" customFormat="1" x14ac:dyDescent="0.25">
      <c r="A51" s="72" t="s">
        <v>52</v>
      </c>
      <c r="B51" s="70"/>
      <c r="C51" s="70">
        <v>0.01</v>
      </c>
      <c r="D51" s="71">
        <f t="shared" ref="D49:D53" si="7">SUM(F51:Q51)</f>
        <v>0</v>
      </c>
      <c r="E51" s="71">
        <f t="shared" ref="E49:E53" si="8">C51-D51</f>
        <v>0.01</v>
      </c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</row>
    <row r="52" spans="1:17" s="51" customFormat="1" x14ac:dyDescent="0.25">
      <c r="A52" s="72" t="s">
        <v>52</v>
      </c>
      <c r="B52" s="70"/>
      <c r="C52" s="70">
        <v>0.01</v>
      </c>
      <c r="D52" s="71">
        <f t="shared" si="7"/>
        <v>0</v>
      </c>
      <c r="E52" s="71">
        <f t="shared" si="8"/>
        <v>0.01</v>
      </c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</row>
    <row r="53" spans="1:17" s="51" customFormat="1" x14ac:dyDescent="0.25">
      <c r="A53" s="72" t="s">
        <v>52</v>
      </c>
      <c r="B53" s="70"/>
      <c r="C53" s="70">
        <v>0.01</v>
      </c>
      <c r="D53" s="71">
        <f t="shared" si="7"/>
        <v>0</v>
      </c>
      <c r="E53" s="71">
        <f t="shared" si="8"/>
        <v>0.01</v>
      </c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s="73" customFormat="1" ht="15" thickBot="1" x14ac:dyDescent="0.3">
      <c r="A54" s="73" t="s">
        <v>52</v>
      </c>
      <c r="B54" s="74" t="s">
        <v>42</v>
      </c>
      <c r="C54" s="74">
        <f>SUM(C23:C53)*A66</f>
        <v>2.3250000000000007E-2</v>
      </c>
      <c r="D54" s="74">
        <f>SUM(F54:Q54)</f>
        <v>2.325000000000001E-2</v>
      </c>
      <c r="E54" s="74">
        <f>C54-D54</f>
        <v>0</v>
      </c>
      <c r="F54" s="73">
        <f t="shared" ref="F54:Q54" si="9">$C$54/12</f>
        <v>1.9375000000000006E-3</v>
      </c>
      <c r="G54" s="73">
        <f t="shared" si="9"/>
        <v>1.9375000000000006E-3</v>
      </c>
      <c r="H54" s="73">
        <f t="shared" si="9"/>
        <v>1.9375000000000006E-3</v>
      </c>
      <c r="I54" s="73">
        <f t="shared" si="9"/>
        <v>1.9375000000000006E-3</v>
      </c>
      <c r="J54" s="73">
        <f t="shared" si="9"/>
        <v>1.9375000000000006E-3</v>
      </c>
      <c r="K54" s="73">
        <f t="shared" si="9"/>
        <v>1.9375000000000006E-3</v>
      </c>
      <c r="L54" s="73">
        <f t="shared" si="9"/>
        <v>1.9375000000000006E-3</v>
      </c>
      <c r="M54" s="73">
        <f t="shared" si="9"/>
        <v>1.9375000000000006E-3</v>
      </c>
      <c r="N54" s="73">
        <f t="shared" si="9"/>
        <v>1.9375000000000006E-3</v>
      </c>
      <c r="O54" s="73">
        <f t="shared" si="9"/>
        <v>1.9375000000000006E-3</v>
      </c>
      <c r="P54" s="73">
        <f t="shared" si="9"/>
        <v>1.9375000000000006E-3</v>
      </c>
      <c r="Q54" s="73">
        <f t="shared" si="9"/>
        <v>1.9375000000000006E-3</v>
      </c>
    </row>
    <row r="55" spans="1:17" s="59" customFormat="1" ht="15" thickTop="1" x14ac:dyDescent="0.25">
      <c r="A55" s="75" t="s">
        <v>52</v>
      </c>
      <c r="B55" s="76" t="s">
        <v>61</v>
      </c>
      <c r="C55" s="76">
        <f>SUM(C23:C54)</f>
        <v>0.3332500000000001</v>
      </c>
      <c r="D55" s="76"/>
      <c r="E55" s="76"/>
      <c r="F55" s="75">
        <f>SUM(F23:F54)</f>
        <v>1.9375000000000006E-3</v>
      </c>
      <c r="G55" s="75">
        <f t="shared" ref="G55:Q55" si="10">SUM(G23:G54)</f>
        <v>1.9375000000000006E-3</v>
      </c>
      <c r="H55" s="75">
        <f t="shared" si="10"/>
        <v>1.9375000000000006E-3</v>
      </c>
      <c r="I55" s="75">
        <f t="shared" si="10"/>
        <v>1.9375000000000006E-3</v>
      </c>
      <c r="J55" s="75">
        <f t="shared" si="10"/>
        <v>1.9375000000000006E-3</v>
      </c>
      <c r="K55" s="75">
        <f t="shared" si="10"/>
        <v>1.9375000000000006E-3</v>
      </c>
      <c r="L55" s="75">
        <f t="shared" si="10"/>
        <v>1.9375000000000006E-3</v>
      </c>
      <c r="M55" s="75">
        <f t="shared" si="10"/>
        <v>1.9375000000000006E-3</v>
      </c>
      <c r="N55" s="75">
        <f t="shared" si="10"/>
        <v>1.9375000000000006E-3</v>
      </c>
      <c r="O55" s="75">
        <f t="shared" si="10"/>
        <v>1.9375000000000006E-3</v>
      </c>
      <c r="P55" s="75">
        <f t="shared" si="10"/>
        <v>1.9375000000000006E-3</v>
      </c>
      <c r="Q55" s="75">
        <f t="shared" si="10"/>
        <v>1.9375000000000006E-3</v>
      </c>
    </row>
    <row r="56" spans="1:17" s="59" customFormat="1" x14ac:dyDescent="0.25">
      <c r="A56" s="75"/>
      <c r="B56" s="76"/>
      <c r="C56" s="76"/>
      <c r="D56" s="76"/>
      <c r="E56" s="76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</row>
    <row r="57" spans="1:17" s="59" customFormat="1" x14ac:dyDescent="0.25">
      <c r="A57" s="75"/>
      <c r="B57" s="76" t="s">
        <v>90</v>
      </c>
      <c r="C57" s="76"/>
      <c r="D57" s="76"/>
      <c r="E57" s="76"/>
      <c r="F57" s="75">
        <f>F21-F55</f>
        <v>-1.9375000000000006E-3</v>
      </c>
      <c r="G57" s="75">
        <f>G21-G55</f>
        <v>-1.9375000000000006E-3</v>
      </c>
      <c r="H57" s="75">
        <f>H21-H55</f>
        <v>-1.9375000000000006E-3</v>
      </c>
      <c r="I57" s="75">
        <f>I21-I55</f>
        <v>-1.9375000000000006E-3</v>
      </c>
      <c r="J57" s="75">
        <f>J21-J55</f>
        <v>-1.9375000000000006E-3</v>
      </c>
      <c r="K57" s="75">
        <f>K21-K55</f>
        <v>-1.9375000000000006E-3</v>
      </c>
      <c r="L57" s="75">
        <f>L21-L55</f>
        <v>-1.9375000000000006E-3</v>
      </c>
      <c r="M57" s="75">
        <f>M21-M55</f>
        <v>-1.9375000000000006E-3</v>
      </c>
      <c r="N57" s="75">
        <f>N21-N55</f>
        <v>-1.9375000000000006E-3</v>
      </c>
      <c r="O57" s="75">
        <f>O21-O55</f>
        <v>-1.9375000000000006E-3</v>
      </c>
      <c r="P57" s="75">
        <f>P21-P55</f>
        <v>-1.9375000000000006E-3</v>
      </c>
      <c r="Q57" s="75">
        <f>Q21-Q55</f>
        <v>-1.9375000000000006E-3</v>
      </c>
    </row>
    <row r="58" spans="1:17" s="119" customFormat="1" x14ac:dyDescent="0.25">
      <c r="B58" s="120" t="s">
        <v>92</v>
      </c>
      <c r="C58" s="120"/>
      <c r="D58" s="120"/>
      <c r="E58" s="120"/>
      <c r="F58" s="119">
        <f>C62+F57</f>
        <v>19999.998062499999</v>
      </c>
      <c r="G58" s="119">
        <f>F58+G57</f>
        <v>19999.996124999998</v>
      </c>
      <c r="H58" s="119">
        <f t="shared" ref="H58:Q58" si="11">G58+H57</f>
        <v>19999.994187499997</v>
      </c>
      <c r="I58" s="119">
        <f t="shared" si="11"/>
        <v>19999.992249999996</v>
      </c>
      <c r="J58" s="119">
        <f t="shared" si="11"/>
        <v>19999.990312499995</v>
      </c>
      <c r="K58" s="119">
        <f t="shared" si="11"/>
        <v>19999.988374999994</v>
      </c>
      <c r="L58" s="119">
        <f t="shared" si="11"/>
        <v>19999.986437499992</v>
      </c>
      <c r="M58" s="119">
        <f t="shared" si="11"/>
        <v>19999.984499999991</v>
      </c>
      <c r="N58" s="119">
        <f t="shared" si="11"/>
        <v>19999.98256249999</v>
      </c>
      <c r="O58" s="119">
        <f t="shared" si="11"/>
        <v>19999.980624999989</v>
      </c>
      <c r="P58" s="119">
        <f t="shared" si="11"/>
        <v>19999.978687499988</v>
      </c>
      <c r="Q58" s="119">
        <f t="shared" si="11"/>
        <v>19999.976749999987</v>
      </c>
    </row>
    <row r="59" spans="1:17" s="59" customFormat="1" x14ac:dyDescent="0.25">
      <c r="A59" s="75"/>
      <c r="B59" s="76"/>
      <c r="C59" s="76"/>
      <c r="D59" s="76"/>
      <c r="E59" s="76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</row>
    <row r="62" spans="1:17" x14ac:dyDescent="0.25">
      <c r="B62" s="118" t="s">
        <v>91</v>
      </c>
      <c r="C62" s="118">
        <v>20000</v>
      </c>
      <c r="D62" s="78"/>
      <c r="E62" s="78"/>
    </row>
    <row r="63" spans="1:17" ht="48.75" customHeight="1" x14ac:dyDescent="0.25">
      <c r="B63" s="79" t="s">
        <v>56</v>
      </c>
      <c r="C63" s="80">
        <f>C21-C55</f>
        <v>-0.3332500000000001</v>
      </c>
      <c r="D63" s="78"/>
      <c r="E63" s="78"/>
    </row>
    <row r="64" spans="1:17" x14ac:dyDescent="0.25">
      <c r="B64" s="78"/>
      <c r="C64" s="78"/>
      <c r="D64" s="78"/>
      <c r="E64" s="78"/>
    </row>
    <row r="65" spans="1:5" ht="15" thickBot="1" x14ac:dyDescent="0.3">
      <c r="B65" s="78"/>
      <c r="C65" s="78"/>
      <c r="D65" s="78"/>
      <c r="E65" s="78"/>
    </row>
    <row r="66" spans="1:5" ht="15" thickBot="1" x14ac:dyDescent="0.3">
      <c r="A66" s="48">
        <v>7.4999999999999997E-2</v>
      </c>
      <c r="B66" s="81" t="s">
        <v>54</v>
      </c>
      <c r="C66" s="78"/>
      <c r="D66" s="78"/>
      <c r="E66" s="78"/>
    </row>
    <row r="67" spans="1:5" x14ac:dyDescent="0.25">
      <c r="B67" s="78"/>
      <c r="C67" s="78"/>
      <c r="D67" s="78"/>
      <c r="E67" s="78"/>
    </row>
    <row r="68" spans="1:5" x14ac:dyDescent="0.25">
      <c r="B68" s="78"/>
      <c r="C68" s="78"/>
      <c r="D68" s="78"/>
      <c r="E68" s="78"/>
    </row>
    <row r="69" spans="1:5" x14ac:dyDescent="0.25">
      <c r="B69" s="78"/>
      <c r="C69" s="78"/>
      <c r="D69" s="78"/>
      <c r="E69" s="78"/>
    </row>
    <row r="70" spans="1:5" x14ac:dyDescent="0.25">
      <c r="B70" s="78"/>
      <c r="C70" s="78"/>
      <c r="D70" s="78"/>
      <c r="E70" s="78"/>
    </row>
    <row r="71" spans="1:5" x14ac:dyDescent="0.25">
      <c r="B71" s="78"/>
      <c r="C71" s="78"/>
      <c r="D71" s="78"/>
      <c r="E71" s="78"/>
    </row>
    <row r="72" spans="1:5" x14ac:dyDescent="0.25">
      <c r="B72" s="78"/>
      <c r="C72" s="78"/>
      <c r="D72" s="78"/>
      <c r="E72" s="78"/>
    </row>
    <row r="73" spans="1:5" x14ac:dyDescent="0.25">
      <c r="B73" s="78"/>
      <c r="C73" s="78"/>
      <c r="D73" s="78"/>
      <c r="E73" s="78"/>
    </row>
    <row r="74" spans="1:5" x14ac:dyDescent="0.25">
      <c r="B74" s="78"/>
      <c r="C74" s="78"/>
      <c r="D74" s="78"/>
      <c r="E74" s="78"/>
    </row>
    <row r="75" spans="1:5" x14ac:dyDescent="0.25">
      <c r="B75" s="78"/>
      <c r="C75" s="78"/>
      <c r="D75" s="78"/>
      <c r="E75" s="78"/>
    </row>
    <row r="76" spans="1:5" x14ac:dyDescent="0.25">
      <c r="B76" s="78"/>
      <c r="C76" s="78"/>
      <c r="D76" s="78"/>
      <c r="E76" s="78"/>
    </row>
    <row r="77" spans="1:5" x14ac:dyDescent="0.25">
      <c r="B77" s="78"/>
      <c r="C77" s="78"/>
      <c r="D77" s="78"/>
      <c r="E77" s="78"/>
    </row>
    <row r="78" spans="1:5" x14ac:dyDescent="0.25">
      <c r="B78" s="78"/>
      <c r="C78" s="78"/>
      <c r="D78" s="78"/>
      <c r="E78" s="78"/>
    </row>
    <row r="79" spans="1:5" x14ac:dyDescent="0.25">
      <c r="B79" s="78"/>
      <c r="C79" s="78"/>
      <c r="D79" s="78"/>
      <c r="E79" s="78"/>
    </row>
    <row r="80" spans="1:5" x14ac:dyDescent="0.25">
      <c r="B80" s="78"/>
      <c r="C80" s="78"/>
      <c r="D80" s="78"/>
      <c r="E80" s="78"/>
    </row>
    <row r="81" spans="2:5" x14ac:dyDescent="0.25">
      <c r="B81" s="78"/>
      <c r="C81" s="78"/>
      <c r="D81" s="78"/>
      <c r="E81" s="78"/>
    </row>
    <row r="82" spans="2:5" x14ac:dyDescent="0.25">
      <c r="B82" s="78"/>
      <c r="C82" s="78"/>
      <c r="D82" s="78"/>
      <c r="E82" s="78"/>
    </row>
    <row r="83" spans="2:5" x14ac:dyDescent="0.25">
      <c r="B83" s="78"/>
      <c r="C83" s="78"/>
      <c r="D83" s="78"/>
      <c r="E83" s="78"/>
    </row>
    <row r="84" spans="2:5" x14ac:dyDescent="0.25">
      <c r="B84" s="78"/>
      <c r="C84" s="78"/>
      <c r="D84" s="78"/>
      <c r="E84" s="78"/>
    </row>
    <row r="85" spans="2:5" x14ac:dyDescent="0.25">
      <c r="B85" s="78"/>
      <c r="C85" s="78"/>
      <c r="D85" s="78"/>
      <c r="E85" s="78"/>
    </row>
    <row r="86" spans="2:5" x14ac:dyDescent="0.25">
      <c r="B86" s="78"/>
      <c r="C86" s="78"/>
      <c r="D86" s="78"/>
      <c r="E86" s="78"/>
    </row>
    <row r="87" spans="2:5" x14ac:dyDescent="0.25">
      <c r="B87" s="78"/>
      <c r="C87" s="78"/>
      <c r="D87" s="78"/>
      <c r="E87" s="78"/>
    </row>
    <row r="88" spans="2:5" x14ac:dyDescent="0.25">
      <c r="B88" s="78"/>
      <c r="C88" s="78"/>
      <c r="D88" s="78"/>
      <c r="E88" s="78"/>
    </row>
    <row r="89" spans="2:5" x14ac:dyDescent="0.25">
      <c r="B89" s="78"/>
      <c r="C89" s="78"/>
      <c r="D89" s="78"/>
      <c r="E89" s="78"/>
    </row>
    <row r="90" spans="2:5" x14ac:dyDescent="0.25">
      <c r="B90" s="78"/>
      <c r="C90" s="78"/>
      <c r="D90" s="78"/>
      <c r="E90" s="78"/>
    </row>
    <row r="91" spans="2:5" x14ac:dyDescent="0.25">
      <c r="B91" s="78"/>
      <c r="C91" s="78"/>
      <c r="D91" s="78"/>
      <c r="E91" s="78"/>
    </row>
    <row r="92" spans="2:5" x14ac:dyDescent="0.25">
      <c r="B92" s="78"/>
      <c r="C92" s="78"/>
      <c r="D92" s="78"/>
      <c r="E92" s="78"/>
    </row>
    <row r="93" spans="2:5" x14ac:dyDescent="0.25">
      <c r="B93" s="78"/>
      <c r="C93" s="78"/>
      <c r="D93" s="78"/>
      <c r="E93" s="78"/>
    </row>
    <row r="94" spans="2:5" x14ac:dyDescent="0.25">
      <c r="B94" s="78"/>
      <c r="C94" s="78"/>
      <c r="D94" s="78"/>
      <c r="E94" s="78"/>
    </row>
    <row r="95" spans="2:5" x14ac:dyDescent="0.25">
      <c r="B95" s="78"/>
      <c r="C95" s="78"/>
      <c r="D95" s="78"/>
      <c r="E95" s="78"/>
    </row>
    <row r="96" spans="2:5" x14ac:dyDescent="0.25">
      <c r="B96" s="78"/>
      <c r="C96" s="78"/>
      <c r="D96" s="78"/>
      <c r="E96" s="78"/>
    </row>
    <row r="97" spans="2:5" x14ac:dyDescent="0.25">
      <c r="B97" s="78"/>
      <c r="C97" s="78"/>
      <c r="D97" s="78"/>
      <c r="E97" s="78"/>
    </row>
    <row r="98" spans="2:5" x14ac:dyDescent="0.25">
      <c r="B98" s="78"/>
      <c r="C98" s="78"/>
      <c r="D98" s="78"/>
      <c r="E98" s="78"/>
    </row>
    <row r="99" spans="2:5" x14ac:dyDescent="0.25">
      <c r="B99" s="78"/>
      <c r="C99" s="78"/>
      <c r="D99" s="78"/>
      <c r="E99" s="78"/>
    </row>
    <row r="100" spans="2:5" x14ac:dyDescent="0.25">
      <c r="B100" s="78"/>
      <c r="C100" s="78"/>
      <c r="D100" s="78"/>
      <c r="E100" s="78"/>
    </row>
    <row r="101" spans="2:5" x14ac:dyDescent="0.25">
      <c r="B101" s="78"/>
      <c r="C101" s="78"/>
      <c r="D101" s="78"/>
      <c r="E101" s="78"/>
    </row>
    <row r="102" spans="2:5" x14ac:dyDescent="0.25">
      <c r="B102" s="78"/>
      <c r="C102" s="78"/>
      <c r="D102" s="78"/>
      <c r="E102" s="78"/>
    </row>
    <row r="103" spans="2:5" x14ac:dyDescent="0.25">
      <c r="B103" s="78"/>
      <c r="C103" s="78"/>
      <c r="D103" s="78"/>
      <c r="E103" s="78"/>
    </row>
    <row r="104" spans="2:5" x14ac:dyDescent="0.25">
      <c r="B104" s="78"/>
      <c r="C104" s="78"/>
      <c r="D104" s="78"/>
      <c r="E104" s="78"/>
    </row>
    <row r="105" spans="2:5" x14ac:dyDescent="0.25">
      <c r="B105" s="78"/>
      <c r="C105" s="78"/>
      <c r="D105" s="78"/>
      <c r="E105" s="78"/>
    </row>
    <row r="106" spans="2:5" x14ac:dyDescent="0.25">
      <c r="B106" s="78"/>
      <c r="C106" s="78"/>
      <c r="D106" s="78"/>
      <c r="E106" s="78"/>
    </row>
    <row r="107" spans="2:5" x14ac:dyDescent="0.25">
      <c r="B107" s="78"/>
      <c r="C107" s="78"/>
      <c r="D107" s="78"/>
      <c r="E107" s="78"/>
    </row>
    <row r="108" spans="2:5" x14ac:dyDescent="0.25">
      <c r="B108" s="78"/>
      <c r="C108" s="78"/>
      <c r="D108" s="78"/>
      <c r="E108" s="78"/>
    </row>
    <row r="109" spans="2:5" x14ac:dyDescent="0.25">
      <c r="B109" s="78"/>
      <c r="C109" s="78"/>
      <c r="D109" s="78"/>
      <c r="E109" s="78"/>
    </row>
    <row r="110" spans="2:5" x14ac:dyDescent="0.25">
      <c r="B110" s="78"/>
      <c r="C110" s="78"/>
      <c r="D110" s="78"/>
      <c r="E110" s="78"/>
    </row>
    <row r="111" spans="2:5" x14ac:dyDescent="0.25">
      <c r="B111" s="78"/>
      <c r="C111" s="78"/>
      <c r="D111" s="78"/>
      <c r="E111" s="78"/>
    </row>
    <row r="112" spans="2:5" x14ac:dyDescent="0.25">
      <c r="B112" s="78"/>
      <c r="C112" s="78"/>
      <c r="D112" s="78"/>
      <c r="E112" s="78"/>
    </row>
    <row r="113" spans="2:5" x14ac:dyDescent="0.25">
      <c r="B113" s="78"/>
      <c r="C113" s="78"/>
      <c r="D113" s="78"/>
      <c r="E113" s="78"/>
    </row>
    <row r="114" spans="2:5" x14ac:dyDescent="0.25">
      <c r="B114" s="78"/>
      <c r="C114" s="78"/>
      <c r="D114" s="78"/>
      <c r="E114" s="78"/>
    </row>
    <row r="115" spans="2:5" x14ac:dyDescent="0.25">
      <c r="B115" s="78"/>
      <c r="C115" s="78"/>
      <c r="D115" s="78"/>
      <c r="E115" s="78"/>
    </row>
    <row r="116" spans="2:5" x14ac:dyDescent="0.25">
      <c r="B116" s="78"/>
      <c r="C116" s="78"/>
      <c r="D116" s="78"/>
      <c r="E116" s="78"/>
    </row>
    <row r="117" spans="2:5" x14ac:dyDescent="0.25">
      <c r="B117" s="78"/>
      <c r="C117" s="78"/>
      <c r="D117" s="78"/>
      <c r="E117" s="78"/>
    </row>
    <row r="118" spans="2:5" x14ac:dyDescent="0.25">
      <c r="B118" s="78"/>
      <c r="C118" s="78"/>
      <c r="D118" s="78"/>
      <c r="E118" s="78"/>
    </row>
    <row r="119" spans="2:5" x14ac:dyDescent="0.25">
      <c r="B119" s="78"/>
      <c r="C119" s="78"/>
      <c r="D119" s="78"/>
      <c r="E119" s="78"/>
    </row>
    <row r="120" spans="2:5" x14ac:dyDescent="0.25">
      <c r="B120" s="78"/>
      <c r="C120" s="78"/>
      <c r="D120" s="78"/>
      <c r="E120" s="78"/>
    </row>
    <row r="121" spans="2:5" x14ac:dyDescent="0.25">
      <c r="B121" s="78"/>
      <c r="C121" s="78"/>
      <c r="D121" s="78"/>
      <c r="E121" s="78"/>
    </row>
    <row r="122" spans="2:5" x14ac:dyDescent="0.25">
      <c r="B122" s="78"/>
      <c r="C122" s="78"/>
      <c r="D122" s="78"/>
      <c r="E122" s="78"/>
    </row>
    <row r="123" spans="2:5" x14ac:dyDescent="0.25">
      <c r="B123" s="78"/>
      <c r="C123" s="78"/>
      <c r="D123" s="78"/>
      <c r="E123" s="78"/>
    </row>
    <row r="124" spans="2:5" x14ac:dyDescent="0.25">
      <c r="B124" s="78"/>
      <c r="C124" s="78"/>
      <c r="D124" s="78"/>
      <c r="E124" s="78"/>
    </row>
    <row r="125" spans="2:5" x14ac:dyDescent="0.25">
      <c r="B125" s="78"/>
      <c r="C125" s="78"/>
      <c r="D125" s="78"/>
      <c r="E125" s="78"/>
    </row>
    <row r="126" spans="2:5" x14ac:dyDescent="0.25">
      <c r="B126" s="78"/>
      <c r="C126" s="78"/>
      <c r="D126" s="78"/>
      <c r="E126" s="78"/>
    </row>
    <row r="127" spans="2:5" x14ac:dyDescent="0.25">
      <c r="B127" s="78"/>
      <c r="C127" s="78"/>
      <c r="D127" s="78"/>
      <c r="E127" s="78"/>
    </row>
    <row r="128" spans="2:5" x14ac:dyDescent="0.25">
      <c r="B128" s="78"/>
      <c r="C128" s="78"/>
      <c r="D128" s="78"/>
      <c r="E128" s="78"/>
    </row>
    <row r="129" spans="2:5" x14ac:dyDescent="0.25">
      <c r="B129" s="78"/>
      <c r="C129" s="78"/>
      <c r="D129" s="78"/>
      <c r="E129" s="78"/>
    </row>
    <row r="130" spans="2:5" x14ac:dyDescent="0.25">
      <c r="B130" s="78"/>
      <c r="C130" s="78"/>
      <c r="D130" s="78"/>
      <c r="E130" s="78"/>
    </row>
    <row r="131" spans="2:5" x14ac:dyDescent="0.25">
      <c r="B131" s="78"/>
      <c r="C131" s="78"/>
      <c r="D131" s="78"/>
      <c r="E131" s="78"/>
    </row>
    <row r="132" spans="2:5" x14ac:dyDescent="0.25">
      <c r="B132" s="78"/>
      <c r="C132" s="78"/>
      <c r="D132" s="78"/>
      <c r="E132" s="78"/>
    </row>
    <row r="133" spans="2:5" x14ac:dyDescent="0.25">
      <c r="B133" s="78"/>
      <c r="C133" s="78"/>
      <c r="D133" s="78"/>
      <c r="E133" s="78"/>
    </row>
    <row r="134" spans="2:5" x14ac:dyDescent="0.25">
      <c r="B134" s="78"/>
      <c r="C134" s="78"/>
      <c r="D134" s="78"/>
      <c r="E134" s="78"/>
    </row>
    <row r="135" spans="2:5" x14ac:dyDescent="0.25">
      <c r="B135" s="78"/>
      <c r="C135" s="78"/>
      <c r="D135" s="78"/>
      <c r="E135" s="78"/>
    </row>
    <row r="136" spans="2:5" x14ac:dyDescent="0.25">
      <c r="B136" s="78"/>
      <c r="C136" s="78"/>
      <c r="D136" s="78"/>
      <c r="E136" s="78"/>
    </row>
    <row r="137" spans="2:5" x14ac:dyDescent="0.25">
      <c r="B137" s="78"/>
      <c r="C137" s="78"/>
      <c r="D137" s="78"/>
      <c r="E137" s="78"/>
    </row>
    <row r="138" spans="2:5" x14ac:dyDescent="0.25">
      <c r="B138" s="78"/>
      <c r="C138" s="78"/>
      <c r="D138" s="78"/>
      <c r="E138" s="78"/>
    </row>
    <row r="139" spans="2:5" x14ac:dyDescent="0.25">
      <c r="B139" s="78"/>
      <c r="C139" s="78"/>
      <c r="D139" s="78"/>
      <c r="E139" s="78"/>
    </row>
    <row r="140" spans="2:5" x14ac:dyDescent="0.25">
      <c r="B140" s="78"/>
      <c r="C140" s="78"/>
      <c r="D140" s="78"/>
      <c r="E140" s="78"/>
    </row>
    <row r="141" spans="2:5" x14ac:dyDescent="0.25">
      <c r="B141" s="78"/>
      <c r="C141" s="78"/>
      <c r="D141" s="78"/>
      <c r="E141" s="78"/>
    </row>
    <row r="142" spans="2:5" x14ac:dyDescent="0.25">
      <c r="B142" s="78"/>
      <c r="C142" s="78"/>
      <c r="D142" s="78"/>
      <c r="E142" s="78"/>
    </row>
    <row r="143" spans="2:5" x14ac:dyDescent="0.25">
      <c r="B143" s="78"/>
      <c r="C143" s="78"/>
      <c r="D143" s="78"/>
      <c r="E143" s="78"/>
    </row>
    <row r="144" spans="2:5" x14ac:dyDescent="0.25">
      <c r="B144" s="78"/>
      <c r="C144" s="78"/>
      <c r="D144" s="78"/>
      <c r="E144" s="78"/>
    </row>
    <row r="145" spans="2:5" x14ac:dyDescent="0.25">
      <c r="B145" s="78"/>
      <c r="C145" s="78"/>
      <c r="D145" s="78"/>
      <c r="E145" s="78"/>
    </row>
    <row r="146" spans="2:5" x14ac:dyDescent="0.25">
      <c r="B146" s="78"/>
      <c r="C146" s="78"/>
      <c r="D146" s="78"/>
      <c r="E146" s="78"/>
    </row>
    <row r="147" spans="2:5" x14ac:dyDescent="0.25">
      <c r="B147" s="78"/>
      <c r="C147" s="78"/>
      <c r="D147" s="78"/>
      <c r="E147" s="78"/>
    </row>
    <row r="148" spans="2:5" x14ac:dyDescent="0.25">
      <c r="B148" s="78"/>
      <c r="C148" s="78"/>
      <c r="D148" s="78"/>
      <c r="E148" s="78"/>
    </row>
    <row r="149" spans="2:5" x14ac:dyDescent="0.25">
      <c r="B149" s="78"/>
      <c r="C149" s="78"/>
      <c r="D149" s="78"/>
      <c r="E149" s="78"/>
    </row>
    <row r="150" spans="2:5" x14ac:dyDescent="0.25">
      <c r="B150" s="78"/>
      <c r="C150" s="78"/>
      <c r="D150" s="78"/>
      <c r="E150" s="78"/>
    </row>
    <row r="151" spans="2:5" x14ac:dyDescent="0.25">
      <c r="B151" s="78"/>
      <c r="C151" s="78"/>
      <c r="D151" s="78"/>
      <c r="E151" s="78"/>
    </row>
    <row r="152" spans="2:5" x14ac:dyDescent="0.25">
      <c r="B152" s="78"/>
      <c r="C152" s="78"/>
      <c r="D152" s="78"/>
      <c r="E152" s="78"/>
    </row>
    <row r="153" spans="2:5" x14ac:dyDescent="0.25">
      <c r="B153" s="78"/>
      <c r="C153" s="78"/>
      <c r="D153" s="78"/>
      <c r="E153" s="78"/>
    </row>
    <row r="154" spans="2:5" x14ac:dyDescent="0.25">
      <c r="B154" s="78"/>
      <c r="C154" s="78"/>
      <c r="D154" s="78"/>
      <c r="E154" s="78"/>
    </row>
    <row r="155" spans="2:5" x14ac:dyDescent="0.25">
      <c r="B155" s="78"/>
      <c r="C155" s="78"/>
      <c r="D155" s="78"/>
      <c r="E155" s="78"/>
    </row>
    <row r="156" spans="2:5" x14ac:dyDescent="0.25">
      <c r="B156" s="78"/>
      <c r="C156" s="78"/>
      <c r="D156" s="78"/>
      <c r="E156" s="78"/>
    </row>
    <row r="157" spans="2:5" x14ac:dyDescent="0.25">
      <c r="B157" s="78"/>
      <c r="C157" s="78"/>
      <c r="D157" s="78"/>
      <c r="E157" s="78"/>
    </row>
    <row r="158" spans="2:5" x14ac:dyDescent="0.25">
      <c r="B158" s="78"/>
      <c r="C158" s="78"/>
      <c r="D158" s="78"/>
      <c r="E158" s="78"/>
    </row>
    <row r="159" spans="2:5" x14ac:dyDescent="0.25">
      <c r="B159" s="78"/>
      <c r="C159" s="78"/>
      <c r="D159" s="78"/>
      <c r="E159" s="78"/>
    </row>
    <row r="160" spans="2:5" x14ac:dyDescent="0.25">
      <c r="B160" s="78"/>
      <c r="C160" s="78"/>
      <c r="D160" s="78"/>
      <c r="E160" s="78"/>
    </row>
    <row r="161" spans="2:5" x14ac:dyDescent="0.25">
      <c r="B161" s="78"/>
      <c r="C161" s="78"/>
      <c r="D161" s="78"/>
      <c r="E161" s="78"/>
    </row>
    <row r="162" spans="2:5" x14ac:dyDescent="0.25">
      <c r="B162" s="78"/>
      <c r="C162" s="78"/>
      <c r="D162" s="78"/>
      <c r="E162" s="78"/>
    </row>
    <row r="163" spans="2:5" x14ac:dyDescent="0.25">
      <c r="B163" s="78"/>
      <c r="C163" s="78"/>
      <c r="D163" s="78"/>
      <c r="E163" s="78"/>
    </row>
    <row r="164" spans="2:5" x14ac:dyDescent="0.25">
      <c r="B164" s="78"/>
      <c r="C164" s="78"/>
      <c r="D164" s="78"/>
      <c r="E164" s="78"/>
    </row>
    <row r="165" spans="2:5" x14ac:dyDescent="0.25">
      <c r="B165" s="78"/>
      <c r="C165" s="78"/>
      <c r="D165" s="78"/>
      <c r="E165" s="78"/>
    </row>
    <row r="166" spans="2:5" x14ac:dyDescent="0.25">
      <c r="B166" s="78"/>
      <c r="C166" s="78"/>
      <c r="D166" s="78"/>
      <c r="E166" s="78"/>
    </row>
    <row r="167" spans="2:5" x14ac:dyDescent="0.25">
      <c r="B167" s="78"/>
      <c r="C167" s="78"/>
      <c r="D167" s="78"/>
      <c r="E167" s="78"/>
    </row>
    <row r="168" spans="2:5" x14ac:dyDescent="0.25">
      <c r="B168" s="78"/>
      <c r="C168" s="78"/>
      <c r="D168" s="78"/>
      <c r="E168" s="78"/>
    </row>
    <row r="169" spans="2:5" x14ac:dyDescent="0.25">
      <c r="B169" s="78"/>
      <c r="C169" s="78"/>
      <c r="D169" s="78"/>
      <c r="E169" s="78"/>
    </row>
    <row r="170" spans="2:5" x14ac:dyDescent="0.25">
      <c r="B170" s="78"/>
      <c r="C170" s="78"/>
      <c r="D170" s="78"/>
      <c r="E170" s="78"/>
    </row>
    <row r="171" spans="2:5" x14ac:dyDescent="0.25">
      <c r="B171" s="78"/>
      <c r="C171" s="78"/>
      <c r="D171" s="78"/>
      <c r="E171" s="78"/>
    </row>
    <row r="172" spans="2:5" x14ac:dyDescent="0.25">
      <c r="B172" s="78"/>
      <c r="C172" s="78"/>
      <c r="D172" s="78"/>
      <c r="E172" s="78"/>
    </row>
    <row r="173" spans="2:5" x14ac:dyDescent="0.25">
      <c r="B173" s="78"/>
      <c r="C173" s="78"/>
      <c r="D173" s="78"/>
      <c r="E173" s="78"/>
    </row>
    <row r="174" spans="2:5" x14ac:dyDescent="0.25">
      <c r="B174" s="78"/>
      <c r="C174" s="78"/>
      <c r="D174" s="78"/>
      <c r="E174" s="78"/>
    </row>
    <row r="175" spans="2:5" x14ac:dyDescent="0.25">
      <c r="B175" s="78"/>
      <c r="C175" s="78"/>
      <c r="D175" s="78"/>
      <c r="E175" s="78"/>
    </row>
    <row r="176" spans="2:5" x14ac:dyDescent="0.25">
      <c r="B176" s="78"/>
      <c r="C176" s="78"/>
      <c r="D176" s="78"/>
      <c r="E176" s="78"/>
    </row>
    <row r="177" spans="2:5" x14ac:dyDescent="0.25">
      <c r="B177" s="78"/>
      <c r="C177" s="78"/>
      <c r="D177" s="78"/>
      <c r="E177" s="78"/>
    </row>
    <row r="178" spans="2:5" x14ac:dyDescent="0.25">
      <c r="B178" s="78"/>
      <c r="C178" s="78"/>
      <c r="D178" s="78"/>
      <c r="E178" s="78"/>
    </row>
    <row r="179" spans="2:5" x14ac:dyDescent="0.25">
      <c r="B179" s="78"/>
      <c r="C179" s="78"/>
      <c r="D179" s="78"/>
      <c r="E179" s="78"/>
    </row>
    <row r="180" spans="2:5" x14ac:dyDescent="0.25">
      <c r="B180" s="78"/>
      <c r="C180" s="78"/>
      <c r="D180" s="78"/>
      <c r="E180" s="78"/>
    </row>
    <row r="181" spans="2:5" x14ac:dyDescent="0.25">
      <c r="B181" s="78"/>
      <c r="C181" s="78"/>
      <c r="D181" s="78"/>
      <c r="E181" s="78"/>
    </row>
    <row r="182" spans="2:5" x14ac:dyDescent="0.25">
      <c r="B182" s="78"/>
      <c r="C182" s="78"/>
      <c r="D182" s="78"/>
      <c r="E182" s="78"/>
    </row>
    <row r="183" spans="2:5" x14ac:dyDescent="0.25">
      <c r="B183" s="78"/>
      <c r="C183" s="78"/>
      <c r="D183" s="78"/>
      <c r="E183" s="78"/>
    </row>
    <row r="184" spans="2:5" x14ac:dyDescent="0.25">
      <c r="B184" s="78"/>
      <c r="C184" s="78"/>
      <c r="D184" s="78"/>
      <c r="E184" s="78"/>
    </row>
    <row r="185" spans="2:5" x14ac:dyDescent="0.25">
      <c r="B185" s="78"/>
      <c r="C185" s="78"/>
      <c r="D185" s="78"/>
      <c r="E185" s="78"/>
    </row>
    <row r="186" spans="2:5" x14ac:dyDescent="0.25">
      <c r="B186" s="78"/>
      <c r="C186" s="78"/>
      <c r="D186" s="78"/>
      <c r="E186" s="78"/>
    </row>
    <row r="187" spans="2:5" x14ac:dyDescent="0.25">
      <c r="B187" s="78"/>
      <c r="C187" s="78"/>
      <c r="D187" s="78"/>
      <c r="E187" s="78"/>
    </row>
    <row r="188" spans="2:5" x14ac:dyDescent="0.25">
      <c r="B188" s="78"/>
      <c r="C188" s="78"/>
      <c r="D188" s="78"/>
      <c r="E188" s="78"/>
    </row>
    <row r="189" spans="2:5" x14ac:dyDescent="0.25">
      <c r="B189" s="78"/>
      <c r="C189" s="78"/>
      <c r="D189" s="78"/>
      <c r="E189" s="78"/>
    </row>
    <row r="190" spans="2:5" x14ac:dyDescent="0.25">
      <c r="B190" s="78"/>
      <c r="C190" s="78"/>
      <c r="D190" s="78"/>
      <c r="E190" s="78"/>
    </row>
    <row r="191" spans="2:5" x14ac:dyDescent="0.25">
      <c r="B191" s="78"/>
      <c r="C191" s="78"/>
      <c r="D191" s="78"/>
      <c r="E191" s="78"/>
    </row>
    <row r="192" spans="2:5" x14ac:dyDescent="0.25">
      <c r="B192" s="78"/>
      <c r="C192" s="78"/>
      <c r="D192" s="78"/>
      <c r="E192" s="78"/>
    </row>
    <row r="193" spans="2:5" x14ac:dyDescent="0.25">
      <c r="B193" s="78"/>
      <c r="C193" s="78"/>
      <c r="D193" s="78"/>
      <c r="E193" s="78"/>
    </row>
    <row r="194" spans="2:5" x14ac:dyDescent="0.25">
      <c r="B194" s="78"/>
      <c r="C194" s="78"/>
      <c r="D194" s="78"/>
      <c r="E194" s="78"/>
    </row>
    <row r="195" spans="2:5" x14ac:dyDescent="0.25">
      <c r="B195" s="78"/>
      <c r="C195" s="78"/>
      <c r="D195" s="78"/>
      <c r="E195" s="78"/>
    </row>
    <row r="196" spans="2:5" x14ac:dyDescent="0.25">
      <c r="B196" s="78"/>
      <c r="C196" s="78"/>
      <c r="D196" s="78"/>
      <c r="E196" s="78"/>
    </row>
    <row r="197" spans="2:5" x14ac:dyDescent="0.25">
      <c r="B197" s="78"/>
      <c r="C197" s="78"/>
      <c r="D197" s="78"/>
      <c r="E197" s="78"/>
    </row>
    <row r="198" spans="2:5" x14ac:dyDescent="0.25">
      <c r="B198" s="78"/>
      <c r="C198" s="78"/>
      <c r="D198" s="78"/>
      <c r="E198" s="78"/>
    </row>
    <row r="199" spans="2:5" x14ac:dyDescent="0.25">
      <c r="B199" s="78"/>
      <c r="C199" s="78"/>
      <c r="D199" s="78"/>
      <c r="E199" s="78"/>
    </row>
    <row r="200" spans="2:5" x14ac:dyDescent="0.25">
      <c r="B200" s="78"/>
      <c r="C200" s="78"/>
      <c r="D200" s="78"/>
      <c r="E200" s="78"/>
    </row>
    <row r="201" spans="2:5" x14ac:dyDescent="0.25">
      <c r="B201" s="78"/>
      <c r="C201" s="78"/>
      <c r="D201" s="78"/>
      <c r="E201" s="78"/>
    </row>
    <row r="202" spans="2:5" x14ac:dyDescent="0.25">
      <c r="B202" s="78"/>
      <c r="C202" s="78"/>
      <c r="D202" s="78"/>
      <c r="E202" s="78"/>
    </row>
    <row r="203" spans="2:5" x14ac:dyDescent="0.25">
      <c r="B203" s="78"/>
      <c r="C203" s="78"/>
      <c r="D203" s="78"/>
      <c r="E203" s="78"/>
    </row>
    <row r="204" spans="2:5" x14ac:dyDescent="0.25">
      <c r="B204" s="78"/>
      <c r="C204" s="78"/>
      <c r="D204" s="78"/>
      <c r="E204" s="78"/>
    </row>
    <row r="205" spans="2:5" x14ac:dyDescent="0.25">
      <c r="B205" s="78"/>
      <c r="C205" s="78"/>
      <c r="D205" s="78"/>
      <c r="E205" s="78"/>
    </row>
    <row r="206" spans="2:5" x14ac:dyDescent="0.25">
      <c r="B206" s="78"/>
      <c r="C206" s="78"/>
      <c r="D206" s="78"/>
      <c r="E206" s="78"/>
    </row>
    <row r="207" spans="2:5" x14ac:dyDescent="0.25">
      <c r="B207" s="78"/>
      <c r="C207" s="78"/>
      <c r="D207" s="78"/>
      <c r="E207" s="78"/>
    </row>
    <row r="208" spans="2:5" x14ac:dyDescent="0.25">
      <c r="B208" s="78"/>
      <c r="C208" s="78"/>
      <c r="D208" s="78"/>
      <c r="E208" s="78"/>
    </row>
    <row r="209" spans="2:5" x14ac:dyDescent="0.25">
      <c r="B209" s="78"/>
      <c r="C209" s="78"/>
      <c r="D209" s="78"/>
      <c r="E209" s="78"/>
    </row>
    <row r="210" spans="2:5" x14ac:dyDescent="0.25">
      <c r="B210" s="78"/>
      <c r="C210" s="78"/>
      <c r="D210" s="78"/>
      <c r="E210" s="78"/>
    </row>
    <row r="211" spans="2:5" x14ac:dyDescent="0.25">
      <c r="B211" s="78"/>
      <c r="C211" s="78"/>
      <c r="D211" s="78"/>
      <c r="E211" s="78"/>
    </row>
    <row r="212" spans="2:5" x14ac:dyDescent="0.25">
      <c r="B212" s="78"/>
      <c r="C212" s="78"/>
      <c r="D212" s="78"/>
      <c r="E212" s="78"/>
    </row>
    <row r="213" spans="2:5" x14ac:dyDescent="0.25">
      <c r="B213" s="78"/>
      <c r="C213" s="78"/>
      <c r="D213" s="78"/>
      <c r="E213" s="78"/>
    </row>
    <row r="214" spans="2:5" x14ac:dyDescent="0.25">
      <c r="B214" s="78"/>
      <c r="C214" s="78"/>
      <c r="D214" s="78"/>
      <c r="E214" s="78"/>
    </row>
    <row r="215" spans="2:5" x14ac:dyDescent="0.25">
      <c r="B215" s="78"/>
      <c r="C215" s="78"/>
      <c r="D215" s="78"/>
      <c r="E215" s="78"/>
    </row>
    <row r="216" spans="2:5" x14ac:dyDescent="0.25">
      <c r="B216" s="78"/>
      <c r="C216" s="78"/>
      <c r="D216" s="78"/>
      <c r="E216" s="78"/>
    </row>
    <row r="217" spans="2:5" x14ac:dyDescent="0.25">
      <c r="B217" s="78"/>
      <c r="C217" s="78"/>
      <c r="D217" s="78"/>
      <c r="E217" s="78"/>
    </row>
    <row r="218" spans="2:5" x14ac:dyDescent="0.25">
      <c r="B218" s="78"/>
      <c r="C218" s="78"/>
      <c r="D218" s="78"/>
      <c r="E218" s="78"/>
    </row>
    <row r="219" spans="2:5" x14ac:dyDescent="0.25">
      <c r="B219" s="78"/>
      <c r="C219" s="78"/>
      <c r="D219" s="78"/>
      <c r="E219" s="78"/>
    </row>
    <row r="220" spans="2:5" x14ac:dyDescent="0.25">
      <c r="B220" s="78"/>
      <c r="C220" s="78"/>
      <c r="D220" s="78"/>
      <c r="E220" s="78"/>
    </row>
    <row r="221" spans="2:5" x14ac:dyDescent="0.25">
      <c r="B221" s="78"/>
      <c r="C221" s="78"/>
      <c r="D221" s="78"/>
      <c r="E221" s="78"/>
    </row>
    <row r="222" spans="2:5" x14ac:dyDescent="0.25">
      <c r="B222" s="78"/>
      <c r="C222" s="78"/>
      <c r="D222" s="78"/>
      <c r="E222" s="78"/>
    </row>
    <row r="223" spans="2:5" x14ac:dyDescent="0.25">
      <c r="B223" s="78"/>
      <c r="C223" s="78"/>
      <c r="D223" s="78"/>
      <c r="E223" s="78"/>
    </row>
  </sheetData>
  <sheetProtection algorithmName="SHA-512" hashValue="mpv5P3g4coM3PChQ3Dhu6s06+OkOkIfyDn+vQM/GmKXrGpHK1gKiENLc5S+r9uCWfJ78OXQSzRDwJH9XyaZ/kQ==" saltValue="FTZMXgKlXYacVBVAQ+6iiA==" spinCount="100000" sheet="1" objects="1" scenarios="1"/>
  <sortState ref="A23:Q50">
    <sortCondition ref="B23:B50"/>
  </sortState>
  <conditionalFormatting sqref="E59 E8:E57">
    <cfRule type="cellIs" dxfId="11" priority="2" operator="greaterThan">
      <formula>0</formula>
    </cfRule>
  </conditionalFormatting>
  <conditionalFormatting sqref="E8:E54">
    <cfRule type="cellIs" dxfId="10" priority="1" operator="lessThan">
      <formula>0</formula>
    </cfRule>
  </conditionalFormatting>
  <dataValidations count="2">
    <dataValidation type="list" errorStyle="warning" showInputMessage="1" showErrorMessage="1" errorTitle="Mauvaise entrée" error="Utiliser les éléments de la liste déroulante" sqref="B23:B59 B62:B223">
      <formula1>listeComptes</formula1>
    </dataValidation>
    <dataValidation allowBlank="1" showInputMessage="1" sqref="C2:C4 F4 E2:E4 D4 I1 C62:E1048576 C5:E59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pane xSplit="5" ySplit="8" topLeftCell="F25" activePane="bottomRight" state="frozen"/>
      <selection pane="topRight" activeCell="F1" sqref="F1"/>
      <selection pane="bottomLeft" activeCell="A9" sqref="A9"/>
      <selection pane="bottomRight" activeCell="G25" sqref="G25"/>
    </sheetView>
  </sheetViews>
  <sheetFormatPr baseColWidth="10" defaultRowHeight="14.25" x14ac:dyDescent="0.25"/>
  <cols>
    <col min="1" max="1" width="12.28515625" style="4" bestFit="1" customWidth="1"/>
    <col min="2" max="2" width="18.5703125" style="4" customWidth="1"/>
    <col min="3" max="3" width="27.42578125" style="4" customWidth="1"/>
    <col min="4" max="4" width="12.7109375" style="4" customWidth="1"/>
    <col min="5" max="5" width="23.5703125" style="4" customWidth="1"/>
    <col min="6" max="6" width="11.5703125" style="4" customWidth="1"/>
    <col min="7" max="7" width="20.7109375" style="4" customWidth="1"/>
    <col min="8" max="8" width="14.28515625" style="4" customWidth="1"/>
    <col min="9" max="9" width="16.7109375" style="4" customWidth="1"/>
    <col min="10" max="10" width="15.5703125" style="4" customWidth="1"/>
    <col min="11" max="11" width="14.85546875" style="4" customWidth="1"/>
    <col min="12" max="17" width="11.5703125" style="4" customWidth="1"/>
    <col min="18" max="16384" width="11.42578125" style="4"/>
  </cols>
  <sheetData>
    <row r="1" spans="1:17" x14ac:dyDescent="0.25">
      <c r="A1" s="22"/>
      <c r="B1" s="114" t="s">
        <v>49</v>
      </c>
      <c r="C1" s="115"/>
      <c r="D1" s="116" t="s">
        <v>52</v>
      </c>
      <c r="E1" s="117"/>
      <c r="F1" s="14"/>
      <c r="G1" s="88"/>
      <c r="H1" s="89" t="s">
        <v>49</v>
      </c>
      <c r="I1" s="90" t="s">
        <v>52</v>
      </c>
      <c r="J1" s="90" t="s">
        <v>55</v>
      </c>
      <c r="K1" s="32" t="s">
        <v>80</v>
      </c>
      <c r="L1" s="14"/>
      <c r="M1" s="14"/>
      <c r="N1" s="14"/>
      <c r="O1" s="14"/>
      <c r="P1" s="14"/>
      <c r="Q1" s="14"/>
    </row>
    <row r="2" spans="1:17" x14ac:dyDescent="0.25">
      <c r="A2" s="23"/>
      <c r="B2" s="33" t="s">
        <v>66</v>
      </c>
      <c r="C2" s="34" t="s">
        <v>67</v>
      </c>
      <c r="D2" s="27" t="s">
        <v>66</v>
      </c>
      <c r="E2" s="28" t="s">
        <v>67</v>
      </c>
      <c r="F2" s="14"/>
      <c r="G2" s="91" t="s">
        <v>78</v>
      </c>
      <c r="H2" s="24">
        <f>C22</f>
        <v>0</v>
      </c>
      <c r="I2" s="25">
        <f>SUM(C24:C55)</f>
        <v>0.3332500000000001</v>
      </c>
      <c r="J2" s="24">
        <f>H2-I2</f>
        <v>-0.3332500000000001</v>
      </c>
      <c r="K2" s="47" t="e">
        <f>J2/H2</f>
        <v>#DIV/0!</v>
      </c>
      <c r="L2" s="14"/>
      <c r="M2" s="14"/>
      <c r="N2" s="14"/>
      <c r="O2" s="14"/>
      <c r="P2" s="14"/>
      <c r="Q2" s="14"/>
    </row>
    <row r="3" spans="1:17" ht="17.25" customHeight="1" thickBot="1" x14ac:dyDescent="0.3">
      <c r="A3" s="38" t="s">
        <v>71</v>
      </c>
      <c r="B3" s="45">
        <v>0</v>
      </c>
      <c r="C3" s="38" t="s">
        <v>72</v>
      </c>
      <c r="D3" s="45">
        <v>-0.1</v>
      </c>
      <c r="E3" s="38" t="s">
        <v>82</v>
      </c>
      <c r="F3" s="14"/>
      <c r="G3" s="91" t="s">
        <v>79</v>
      </c>
      <c r="H3" s="17">
        <f>D22</f>
        <v>0</v>
      </c>
      <c r="I3" s="18">
        <f>D56</f>
        <v>0</v>
      </c>
      <c r="J3" s="18">
        <f t="shared" ref="J3:J4" si="0">H3-I3</f>
        <v>0</v>
      </c>
      <c r="K3" s="47" t="e">
        <f>J3/H3</f>
        <v>#DIV/0!</v>
      </c>
      <c r="L3" s="14"/>
      <c r="M3" s="14"/>
      <c r="N3" s="14"/>
      <c r="O3" s="14"/>
      <c r="P3" s="14"/>
      <c r="Q3" s="14"/>
    </row>
    <row r="4" spans="1:17" ht="29.25" thickTop="1" x14ac:dyDescent="0.25">
      <c r="A4" s="29" t="s">
        <v>68</v>
      </c>
      <c r="B4" s="45">
        <v>-0.1</v>
      </c>
      <c r="C4" s="29" t="s">
        <v>76</v>
      </c>
      <c r="D4" s="45">
        <v>0</v>
      </c>
      <c r="E4" s="29" t="s">
        <v>75</v>
      </c>
      <c r="F4" s="14"/>
      <c r="G4" s="91" t="s">
        <v>77</v>
      </c>
      <c r="H4" s="92">
        <f>H2-H3</f>
        <v>0</v>
      </c>
      <c r="I4" s="92">
        <f>I2-I3</f>
        <v>0.3332500000000001</v>
      </c>
      <c r="J4" s="93">
        <f t="shared" si="0"/>
        <v>-0.3332500000000001</v>
      </c>
      <c r="K4" s="28"/>
      <c r="L4" s="14"/>
      <c r="M4" s="14"/>
      <c r="N4" s="14"/>
      <c r="O4" s="14"/>
      <c r="P4" s="14"/>
      <c r="Q4" s="14"/>
    </row>
    <row r="5" spans="1:17" ht="15" thickBot="1" x14ac:dyDescent="0.3">
      <c r="A5" s="30" t="s">
        <v>69</v>
      </c>
      <c r="B5" s="45">
        <v>0</v>
      </c>
      <c r="C5" s="30" t="s">
        <v>73</v>
      </c>
      <c r="D5" s="45">
        <v>-0.15</v>
      </c>
      <c r="E5" s="30" t="s">
        <v>74</v>
      </c>
      <c r="F5" s="14"/>
      <c r="G5" s="26" t="s">
        <v>77</v>
      </c>
      <c r="H5" s="43" t="e">
        <f>H4/H2</f>
        <v>#DIV/0!</v>
      </c>
      <c r="I5" s="43">
        <f t="shared" ref="I5:J5" si="1">I4/I2</f>
        <v>1</v>
      </c>
      <c r="J5" s="43">
        <f t="shared" si="1"/>
        <v>1</v>
      </c>
      <c r="K5" s="31"/>
      <c r="L5" s="14"/>
      <c r="M5" s="14"/>
      <c r="N5" s="14"/>
      <c r="O5" s="14"/>
      <c r="P5" s="14"/>
      <c r="Q5" s="14"/>
    </row>
    <row r="6" spans="1:17" ht="15" thickBot="1" x14ac:dyDescent="0.3">
      <c r="A6" s="44" t="s">
        <v>70</v>
      </c>
      <c r="B6" s="46">
        <v>-0.25</v>
      </c>
      <c r="C6" s="44" t="s">
        <v>81</v>
      </c>
      <c r="D6" s="46">
        <v>-0.05</v>
      </c>
      <c r="E6" s="44" t="s">
        <v>48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s="5" customFormat="1" x14ac:dyDescent="0.25">
      <c r="A7" s="35"/>
      <c r="B7" s="36"/>
      <c r="C7" s="35"/>
      <c r="D7" s="37"/>
      <c r="E7" s="35"/>
      <c r="F7" s="20">
        <v>1</v>
      </c>
      <c r="G7" s="20">
        <f>F7+1</f>
        <v>2</v>
      </c>
      <c r="H7" s="20">
        <f t="shared" ref="H7:Q7" si="2">G7+1</f>
        <v>3</v>
      </c>
      <c r="I7" s="20">
        <f t="shared" si="2"/>
        <v>4</v>
      </c>
      <c r="J7" s="20">
        <f t="shared" si="2"/>
        <v>5</v>
      </c>
      <c r="K7" s="20">
        <f t="shared" si="2"/>
        <v>6</v>
      </c>
      <c r="L7" s="20">
        <f t="shared" si="2"/>
        <v>7</v>
      </c>
      <c r="M7" s="20">
        <f t="shared" si="2"/>
        <v>8</v>
      </c>
      <c r="N7" s="20">
        <f t="shared" si="2"/>
        <v>9</v>
      </c>
      <c r="O7" s="20">
        <f t="shared" si="2"/>
        <v>10</v>
      </c>
      <c r="P7" s="20">
        <f t="shared" si="2"/>
        <v>11</v>
      </c>
      <c r="Q7" s="20">
        <f t="shared" si="2"/>
        <v>12</v>
      </c>
    </row>
    <row r="8" spans="1:17" s="12" customFormat="1" x14ac:dyDescent="0.25">
      <c r="A8" s="41"/>
      <c r="B8" s="41" t="s">
        <v>1</v>
      </c>
      <c r="C8" s="41" t="s">
        <v>47</v>
      </c>
      <c r="D8" s="41" t="s">
        <v>45</v>
      </c>
      <c r="E8" s="41" t="s">
        <v>46</v>
      </c>
      <c r="F8" s="41" t="s">
        <v>30</v>
      </c>
      <c r="G8" s="41" t="s">
        <v>29</v>
      </c>
      <c r="H8" s="41" t="s">
        <v>31</v>
      </c>
      <c r="I8" s="41" t="s">
        <v>32</v>
      </c>
      <c r="J8" s="41" t="s">
        <v>33</v>
      </c>
      <c r="K8" s="41" t="s">
        <v>34</v>
      </c>
      <c r="L8" s="41" t="s">
        <v>35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40</v>
      </c>
    </row>
    <row r="9" spans="1:17" s="9" customFormat="1" x14ac:dyDescent="0.25">
      <c r="A9" s="94" t="str">
        <f>'Prévisions '!A8</f>
        <v>Ventes</v>
      </c>
      <c r="B9" s="94" t="str">
        <f>'Prévisions '!B8</f>
        <v>Paniers</v>
      </c>
      <c r="C9" s="95">
        <f>'Prévisions '!C8</f>
        <v>0</v>
      </c>
      <c r="D9" s="95">
        <f t="shared" ref="D9:D16" si="3">SUM(F9:Q9)</f>
        <v>0</v>
      </c>
      <c r="E9" s="95">
        <f t="shared" ref="E9:E22" si="4">C9-D9</f>
        <v>0</v>
      </c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spans="1:17" s="9" customFormat="1" x14ac:dyDescent="0.25">
      <c r="A10" s="94" t="str">
        <f>'Prévisions '!A9</f>
        <v>Ventes</v>
      </c>
      <c r="B10" s="94" t="str">
        <f>'Prévisions '!B9</f>
        <v xml:space="preserve">Marché </v>
      </c>
      <c r="C10" s="95">
        <f>'Prévisions '!C9</f>
        <v>0</v>
      </c>
      <c r="D10" s="95">
        <f t="shared" si="3"/>
        <v>0</v>
      </c>
      <c r="E10" s="95">
        <f t="shared" si="4"/>
        <v>0</v>
      </c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7" s="9" customFormat="1" x14ac:dyDescent="0.25">
      <c r="A11" s="94" t="str">
        <f>'Prévisions '!A10</f>
        <v>Ventes</v>
      </c>
      <c r="B11" s="94" t="str">
        <f>'Prévisions '!B10</f>
        <v>Semi-gros</v>
      </c>
      <c r="C11" s="95">
        <f>'Prévisions '!C10</f>
        <v>0</v>
      </c>
      <c r="D11" s="95">
        <f t="shared" si="3"/>
        <v>0</v>
      </c>
      <c r="E11" s="95">
        <f t="shared" si="4"/>
        <v>0</v>
      </c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7" s="9" customFormat="1" x14ac:dyDescent="0.25">
      <c r="A12" s="94" t="str">
        <f>'Prévisions '!A11</f>
        <v>Ventes</v>
      </c>
      <c r="B12" s="94">
        <f>'Prévisions '!B11</f>
        <v>0</v>
      </c>
      <c r="C12" s="95">
        <f>'Prévisions '!C11</f>
        <v>0</v>
      </c>
      <c r="D12" s="95">
        <f t="shared" si="3"/>
        <v>0</v>
      </c>
      <c r="E12" s="95">
        <f t="shared" si="4"/>
        <v>0</v>
      </c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7" s="9" customFormat="1" x14ac:dyDescent="0.25">
      <c r="A13" s="94" t="str">
        <f>'Prévisions '!A12</f>
        <v>Ventes</v>
      </c>
      <c r="B13" s="94">
        <f>'Prévisions '!B12</f>
        <v>0</v>
      </c>
      <c r="C13" s="95">
        <f>'Prévisions '!C12</f>
        <v>0</v>
      </c>
      <c r="D13" s="95">
        <f t="shared" si="3"/>
        <v>0</v>
      </c>
      <c r="E13" s="95">
        <f t="shared" si="4"/>
        <v>0</v>
      </c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7" s="9" customFormat="1" x14ac:dyDescent="0.25">
      <c r="A14" s="94" t="str">
        <f>'Prévisions '!A13</f>
        <v>Ventes</v>
      </c>
      <c r="B14" s="94">
        <f>'Prévisions '!B13</f>
        <v>0</v>
      </c>
      <c r="C14" s="95">
        <f>'Prévisions '!C13</f>
        <v>0</v>
      </c>
      <c r="D14" s="95">
        <f t="shared" si="3"/>
        <v>0</v>
      </c>
      <c r="E14" s="95">
        <f t="shared" si="4"/>
        <v>0</v>
      </c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7" s="9" customFormat="1" x14ac:dyDescent="0.25">
      <c r="A15" s="94" t="str">
        <f>'Prévisions '!A14</f>
        <v>Ventes</v>
      </c>
      <c r="B15" s="94">
        <f>'Prévisions '!B14</f>
        <v>0</v>
      </c>
      <c r="C15" s="95">
        <f>'Prévisions '!C14</f>
        <v>0</v>
      </c>
      <c r="D15" s="95">
        <f t="shared" si="3"/>
        <v>0</v>
      </c>
      <c r="E15" s="95">
        <f t="shared" si="4"/>
        <v>0</v>
      </c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7" s="9" customFormat="1" x14ac:dyDescent="0.25">
      <c r="A16" s="94" t="str">
        <f>'Prévisions '!A15</f>
        <v>Ventes</v>
      </c>
      <c r="B16" s="94">
        <f>'Prévisions '!B15</f>
        <v>0</v>
      </c>
      <c r="C16" s="95">
        <f>'Prévisions '!C15</f>
        <v>0</v>
      </c>
      <c r="D16" s="95">
        <f t="shared" si="3"/>
        <v>0</v>
      </c>
      <c r="E16" s="95">
        <f t="shared" si="4"/>
        <v>0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7" s="9" customFormat="1" x14ac:dyDescent="0.25">
      <c r="A17" s="94" t="str">
        <f>'Prévisions '!A16</f>
        <v>Ventes</v>
      </c>
      <c r="B17" s="94">
        <f>'Prévisions '!B16</f>
        <v>0</v>
      </c>
      <c r="C17" s="95">
        <f>'Prévisions '!C16</f>
        <v>0</v>
      </c>
      <c r="D17" s="95">
        <f t="shared" ref="D17:D21" si="5">SUM(F17:Q17)</f>
        <v>0</v>
      </c>
      <c r="E17" s="95">
        <f t="shared" ref="E17:E21" si="6">C17-D17</f>
        <v>0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7" s="9" customFormat="1" x14ac:dyDescent="0.25">
      <c r="A18" s="94" t="str">
        <f>'Prévisions '!A17</f>
        <v>Ventes</v>
      </c>
      <c r="B18" s="94">
        <f>'Prévisions '!B17</f>
        <v>0</v>
      </c>
      <c r="C18" s="95">
        <f>'Prévisions '!C17</f>
        <v>0</v>
      </c>
      <c r="D18" s="95">
        <f t="shared" si="5"/>
        <v>0</v>
      </c>
      <c r="E18" s="95">
        <f t="shared" si="6"/>
        <v>0</v>
      </c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7" s="9" customFormat="1" x14ac:dyDescent="0.25">
      <c r="A19" s="94" t="str">
        <f>'Prévisions '!A18</f>
        <v>Ventes</v>
      </c>
      <c r="B19" s="94">
        <f>'Prévisions '!B18</f>
        <v>0</v>
      </c>
      <c r="C19" s="95">
        <f>'Prévisions '!C18</f>
        <v>0</v>
      </c>
      <c r="D19" s="95">
        <f t="shared" si="5"/>
        <v>0</v>
      </c>
      <c r="E19" s="95">
        <f t="shared" si="6"/>
        <v>0</v>
      </c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7" s="9" customFormat="1" x14ac:dyDescent="0.25">
      <c r="A20" s="94" t="str">
        <f>'Prévisions '!A19</f>
        <v>Ventes</v>
      </c>
      <c r="B20" s="94">
        <f>'Prévisions '!B19</f>
        <v>0</v>
      </c>
      <c r="C20" s="95">
        <f>'Prévisions '!C19</f>
        <v>0</v>
      </c>
      <c r="D20" s="95">
        <f t="shared" si="5"/>
        <v>0</v>
      </c>
      <c r="E20" s="95">
        <f t="shared" si="6"/>
        <v>0</v>
      </c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7" s="10" customFormat="1" ht="14.25" customHeight="1" thickBot="1" x14ac:dyDescent="0.3">
      <c r="A21" s="96" t="str">
        <f>'Prévisions '!A20</f>
        <v>Ventes</v>
      </c>
      <c r="B21" s="96">
        <f>'Prévisions '!B20</f>
        <v>0</v>
      </c>
      <c r="C21" s="97">
        <f>'Prévisions '!C20</f>
        <v>0</v>
      </c>
      <c r="D21" s="97">
        <f t="shared" si="5"/>
        <v>0</v>
      </c>
      <c r="E21" s="97">
        <f t="shared" si="6"/>
        <v>0</v>
      </c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7" s="100" customFormat="1" ht="29.25" thickTop="1" x14ac:dyDescent="0.25">
      <c r="A22" s="98" t="s">
        <v>53</v>
      </c>
      <c r="B22" s="98" t="s">
        <v>53</v>
      </c>
      <c r="C22" s="99">
        <f>'Prévisions '!C21</f>
        <v>0</v>
      </c>
      <c r="D22" s="99">
        <f>SUM(D9:D21)</f>
        <v>0</v>
      </c>
      <c r="E22" s="99">
        <f t="shared" si="4"/>
        <v>0</v>
      </c>
      <c r="F22" s="42">
        <f>SUM(F9:F21)</f>
        <v>0</v>
      </c>
      <c r="G22" s="42">
        <f t="shared" ref="G22:Q22" si="7">SUM(G9:G21)</f>
        <v>0</v>
      </c>
      <c r="H22" s="42">
        <f t="shared" si="7"/>
        <v>0</v>
      </c>
      <c r="I22" s="42">
        <f t="shared" si="7"/>
        <v>0</v>
      </c>
      <c r="J22" s="42">
        <f t="shared" si="7"/>
        <v>0</v>
      </c>
      <c r="K22" s="42">
        <f t="shared" si="7"/>
        <v>0</v>
      </c>
      <c r="L22" s="42">
        <f t="shared" si="7"/>
        <v>0</v>
      </c>
      <c r="M22" s="42">
        <f t="shared" si="7"/>
        <v>0</v>
      </c>
      <c r="N22" s="42">
        <f t="shared" si="7"/>
        <v>0</v>
      </c>
      <c r="O22" s="42">
        <f t="shared" si="7"/>
        <v>0</v>
      </c>
      <c r="P22" s="42">
        <f t="shared" si="7"/>
        <v>0</v>
      </c>
      <c r="Q22" s="42">
        <f t="shared" si="7"/>
        <v>0</v>
      </c>
    </row>
    <row r="23" spans="1:17" s="12" customFormat="1" x14ac:dyDescent="0.25">
      <c r="A23" s="39"/>
      <c r="B23" s="39"/>
      <c r="C23" s="40"/>
      <c r="D23" s="40"/>
      <c r="E23" s="40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s="9" customFormat="1" ht="28.5" x14ac:dyDescent="0.25">
      <c r="A24" s="94" t="str">
        <f>'Prévisions '!A23</f>
        <v>Dépenses</v>
      </c>
      <c r="B24" s="94" t="str">
        <f>'Prévisions '!B23</f>
        <v>Achats pour la revente</v>
      </c>
      <c r="C24" s="95">
        <f>'Prévisions '!C23</f>
        <v>0.01</v>
      </c>
      <c r="D24" s="95">
        <f>SUM(F24:Q24)</f>
        <v>0</v>
      </c>
      <c r="E24" s="95">
        <f>C24-D24</f>
        <v>0.01</v>
      </c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s="9" customFormat="1" ht="28.5" x14ac:dyDescent="0.25">
      <c r="A25" s="94" t="str">
        <f>'Prévisions '!A24</f>
        <v>Dépenses</v>
      </c>
      <c r="B25" s="94" t="str">
        <f>'Prévisions '!B24</f>
        <v>Assurances générales</v>
      </c>
      <c r="C25" s="95">
        <f>'Prévisions '!C24</f>
        <v>0.01</v>
      </c>
      <c r="D25" s="95">
        <f t="shared" ref="D25:D49" si="8">SUM(F25:Q25)</f>
        <v>0</v>
      </c>
      <c r="E25" s="95">
        <f t="shared" ref="E25:E56" si="9">C25-D25</f>
        <v>0.01</v>
      </c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s="9" customFormat="1" ht="28.5" x14ac:dyDescent="0.25">
      <c r="A26" s="94" t="str">
        <f>'Prévisions '!A25</f>
        <v>Dépenses</v>
      </c>
      <c r="B26" s="94" t="str">
        <f>'Prévisions '!B25</f>
        <v>Autres frais variables</v>
      </c>
      <c r="C26" s="95">
        <f>'Prévisions '!C25</f>
        <v>0.01</v>
      </c>
      <c r="D26" s="95">
        <f t="shared" si="8"/>
        <v>0</v>
      </c>
      <c r="E26" s="95">
        <f t="shared" si="9"/>
        <v>0.01</v>
      </c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7" s="9" customFormat="1" ht="28.5" x14ac:dyDescent="0.25">
      <c r="A27" s="94" t="str">
        <f>'Prévisions '!A26</f>
        <v>Dépenses</v>
      </c>
      <c r="B27" s="94" t="str">
        <f>'Prévisions '!B26</f>
        <v>Avantages ou dons en nature</v>
      </c>
      <c r="C27" s="95">
        <f>'Prévisions '!C26</f>
        <v>0.01</v>
      </c>
      <c r="D27" s="95">
        <f t="shared" si="8"/>
        <v>0</v>
      </c>
      <c r="E27" s="95">
        <f>C27-D27</f>
        <v>0.01</v>
      </c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s="9" customFormat="1" x14ac:dyDescent="0.25">
      <c r="A28" s="94" t="str">
        <f>'Prévisions '!A27</f>
        <v>Dépenses</v>
      </c>
      <c r="B28" s="94" t="str">
        <f>'Prévisions '!B27</f>
        <v>Carburant</v>
      </c>
      <c r="C28" s="95">
        <f>'Prévisions '!C27</f>
        <v>0.01</v>
      </c>
      <c r="D28" s="95">
        <f t="shared" si="8"/>
        <v>0</v>
      </c>
      <c r="E28" s="95">
        <f t="shared" si="9"/>
        <v>0.01</v>
      </c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7" s="9" customFormat="1" x14ac:dyDescent="0.25">
      <c r="A29" s="94" t="str">
        <f>'Prévisions '!A28</f>
        <v>Dépenses</v>
      </c>
      <c r="B29" s="94" t="str">
        <f>'Prévisions '!B28</f>
        <v xml:space="preserve">Chauffage </v>
      </c>
      <c r="C29" s="95">
        <f>'Prévisions '!C28</f>
        <v>0.01</v>
      </c>
      <c r="D29" s="95">
        <f t="shared" si="8"/>
        <v>0</v>
      </c>
      <c r="E29" s="95">
        <f t="shared" si="9"/>
        <v>0.01</v>
      </c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7" s="9" customFormat="1" x14ac:dyDescent="0.25">
      <c r="A30" s="94" t="str">
        <f>'Prévisions '!A29</f>
        <v>Dépenses</v>
      </c>
      <c r="B30" s="94" t="str">
        <f>'Prévisions '!B29</f>
        <v xml:space="preserve">Divers  </v>
      </c>
      <c r="C30" s="95">
        <f>'Prévisions '!C29</f>
        <v>0.01</v>
      </c>
      <c r="D30" s="95">
        <f t="shared" si="8"/>
        <v>0</v>
      </c>
      <c r="E30" s="95">
        <f t="shared" si="9"/>
        <v>0.01</v>
      </c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7" s="9" customFormat="1" x14ac:dyDescent="0.25">
      <c r="A31" s="94" t="str">
        <f>'Prévisions '!A30</f>
        <v>Dépenses</v>
      </c>
      <c r="B31" s="94" t="str">
        <f>'Prévisions '!B30</f>
        <v xml:space="preserve">Électricité </v>
      </c>
      <c r="C31" s="95">
        <f>'Prévisions '!C30</f>
        <v>0.01</v>
      </c>
      <c r="D31" s="95">
        <f t="shared" si="8"/>
        <v>0</v>
      </c>
      <c r="E31" s="95">
        <f t="shared" si="9"/>
        <v>0.01</v>
      </c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7" s="9" customFormat="1" ht="42.75" x14ac:dyDescent="0.25">
      <c r="A32" s="94" t="str">
        <f>'Prévisions '!A31</f>
        <v>Dépenses</v>
      </c>
      <c r="B32" s="94" t="str">
        <f>'Prévisions '!B31</f>
        <v>Emballages et contenants pour la mise en marché</v>
      </c>
      <c r="C32" s="95">
        <f>'Prévisions '!C31</f>
        <v>0.01</v>
      </c>
      <c r="D32" s="95">
        <f t="shared" si="8"/>
        <v>0</v>
      </c>
      <c r="E32" s="95">
        <f t="shared" si="9"/>
        <v>0.01</v>
      </c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1:17" s="9" customFormat="1" ht="28.5" x14ac:dyDescent="0.25">
      <c r="A33" s="94" t="str">
        <f>'Prévisions '!A32</f>
        <v>Dépenses</v>
      </c>
      <c r="B33" s="94" t="str">
        <f>'Prévisions '!B32</f>
        <v>Entretien bâtiments et terrains</v>
      </c>
      <c r="C33" s="95">
        <f>'Prévisions '!C32</f>
        <v>0.01</v>
      </c>
      <c r="D33" s="95">
        <f t="shared" si="8"/>
        <v>0</v>
      </c>
      <c r="E33" s="95">
        <f t="shared" si="9"/>
        <v>0.01</v>
      </c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s="9" customFormat="1" ht="28.5" x14ac:dyDescent="0.25">
      <c r="A34" s="94" t="str">
        <f>'Prévisions '!A33</f>
        <v>Dépenses</v>
      </c>
      <c r="B34" s="94" t="str">
        <f>'Prévisions '!B33</f>
        <v>Entretien machinerie et équipements</v>
      </c>
      <c r="C34" s="95">
        <f>'Prévisions '!C33</f>
        <v>0.01</v>
      </c>
      <c r="D34" s="95">
        <f t="shared" si="8"/>
        <v>0</v>
      </c>
      <c r="E34" s="95">
        <f t="shared" si="9"/>
        <v>0.01</v>
      </c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s="9" customFormat="1" ht="28.5" x14ac:dyDescent="0.25">
      <c r="A35" s="94" t="str">
        <f>'Prévisions '!A34</f>
        <v>Dépenses</v>
      </c>
      <c r="B35" s="94" t="str">
        <f>'Prévisions '!B34</f>
        <v>Fertilisation ou amendement</v>
      </c>
      <c r="C35" s="95">
        <f>'Prévisions '!C34</f>
        <v>0.01</v>
      </c>
      <c r="D35" s="95">
        <f t="shared" si="8"/>
        <v>0</v>
      </c>
      <c r="E35" s="95">
        <f t="shared" si="9"/>
        <v>0.01</v>
      </c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1:17" s="9" customFormat="1" x14ac:dyDescent="0.25">
      <c r="A36" s="94" t="str">
        <f>'Prévisions '!A35</f>
        <v>Dépenses</v>
      </c>
      <c r="B36" s="94" t="str">
        <f>'Prévisions '!B35</f>
        <v>Formation reçue</v>
      </c>
      <c r="C36" s="95">
        <f>'Prévisions '!C35</f>
        <v>0.01</v>
      </c>
      <c r="D36" s="95">
        <f t="shared" si="8"/>
        <v>0</v>
      </c>
      <c r="E36" s="95">
        <f t="shared" si="9"/>
        <v>0.01</v>
      </c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s="9" customFormat="1" x14ac:dyDescent="0.25">
      <c r="A37" s="94" t="str">
        <f>'Prévisions '!A36</f>
        <v>Dépenses</v>
      </c>
      <c r="B37" s="94" t="str">
        <f>'Prévisions '!B36</f>
        <v>fournitures serre</v>
      </c>
      <c r="C37" s="95">
        <f>'Prévisions '!C36</f>
        <v>0.01</v>
      </c>
      <c r="D37" s="95">
        <f t="shared" si="8"/>
        <v>0</v>
      </c>
      <c r="E37" s="95">
        <f t="shared" si="9"/>
        <v>0.01</v>
      </c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s="9" customFormat="1" ht="28.5" x14ac:dyDescent="0.25">
      <c r="A38" s="94" t="str">
        <f>'Prévisions '!A37</f>
        <v>Dépenses</v>
      </c>
      <c r="B38" s="94" t="str">
        <f>'Prévisions '!B37</f>
        <v>Frais association et certification</v>
      </c>
      <c r="C38" s="95">
        <f>'Prévisions '!C37</f>
        <v>0.01</v>
      </c>
      <c r="D38" s="95">
        <f t="shared" si="8"/>
        <v>0</v>
      </c>
      <c r="E38" s="95">
        <f t="shared" si="9"/>
        <v>0.01</v>
      </c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1:17" s="9" customFormat="1" ht="28.5" x14ac:dyDescent="0.25">
      <c r="A39" s="94" t="str">
        <f>'Prévisions '!A38</f>
        <v>Dépenses</v>
      </c>
      <c r="B39" s="94" t="str">
        <f>'Prévisions '!B38</f>
        <v>Frais de ventes et transport</v>
      </c>
      <c r="C39" s="95">
        <f>'Prévisions '!C38</f>
        <v>0.01</v>
      </c>
      <c r="D39" s="95">
        <f t="shared" si="8"/>
        <v>0</v>
      </c>
      <c r="E39" s="95">
        <f t="shared" si="9"/>
        <v>0.01</v>
      </c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17" s="9" customFormat="1" ht="28.5" x14ac:dyDescent="0.25">
      <c r="A40" s="94" t="str">
        <f>'Prévisions '!A39</f>
        <v>Dépenses</v>
      </c>
      <c r="B40" s="94" t="str">
        <f>'Prévisions '!B39</f>
        <v>Intérêts court terme et frais bancaires</v>
      </c>
      <c r="C40" s="95">
        <f>'Prévisions '!C39</f>
        <v>0.01</v>
      </c>
      <c r="D40" s="95">
        <f t="shared" si="8"/>
        <v>0</v>
      </c>
      <c r="E40" s="95">
        <f t="shared" si="9"/>
        <v>0.01</v>
      </c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1:17" s="9" customFormat="1" x14ac:dyDescent="0.25">
      <c r="A41" s="94" t="str">
        <f>'Prévisions '!A40</f>
        <v>Dépenses</v>
      </c>
      <c r="B41" s="94" t="str">
        <f>'Prévisions '!B40</f>
        <v>Intérêts long terme</v>
      </c>
      <c r="C41" s="95">
        <f>'Prévisions '!C40</f>
        <v>0.01</v>
      </c>
      <c r="D41" s="95">
        <f t="shared" si="8"/>
        <v>0</v>
      </c>
      <c r="E41" s="95">
        <f t="shared" si="9"/>
        <v>0.01</v>
      </c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1:17" s="9" customFormat="1" x14ac:dyDescent="0.25">
      <c r="A42" s="94" t="str">
        <f>'Prévisions '!A41</f>
        <v>Dépenses</v>
      </c>
      <c r="B42" s="94" t="str">
        <f>'Prévisions '!B41</f>
        <v>Investissement</v>
      </c>
      <c r="C42" s="95">
        <f>'Prévisions '!C41</f>
        <v>0.01</v>
      </c>
      <c r="D42" s="95">
        <f t="shared" si="8"/>
        <v>0</v>
      </c>
      <c r="E42" s="95">
        <f t="shared" si="9"/>
        <v>0.01</v>
      </c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s="9" customFormat="1" x14ac:dyDescent="0.25">
      <c r="A43" s="94" t="str">
        <f>'Prévisions '!A42</f>
        <v>Dépenses</v>
      </c>
      <c r="B43" s="94" t="str">
        <f>'Prévisions '!B42</f>
        <v>Irrigation</v>
      </c>
      <c r="C43" s="95">
        <f>'Prévisions '!C42</f>
        <v>0.01</v>
      </c>
      <c r="D43" s="95">
        <f t="shared" si="8"/>
        <v>0</v>
      </c>
      <c r="E43" s="95">
        <f t="shared" si="9"/>
        <v>0.01</v>
      </c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17" s="9" customFormat="1" ht="28.5" x14ac:dyDescent="0.25">
      <c r="A44" s="94" t="str">
        <f>'Prévisions '!A43</f>
        <v>Dépenses</v>
      </c>
      <c r="B44" s="94" t="str">
        <f>'Prévisions '!B43</f>
        <v>Marketing, publicité, site web</v>
      </c>
      <c r="C44" s="95">
        <f>'Prévisions '!C43</f>
        <v>0.01</v>
      </c>
      <c r="D44" s="95">
        <f t="shared" si="8"/>
        <v>0</v>
      </c>
      <c r="E44" s="95">
        <f t="shared" si="9"/>
        <v>0.01</v>
      </c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17" s="9" customFormat="1" x14ac:dyDescent="0.25">
      <c r="A45" s="94" t="str">
        <f>'Prévisions '!A44</f>
        <v>Dépenses</v>
      </c>
      <c r="B45" s="94" t="str">
        <f>'Prévisions '!B44</f>
        <v>Mon Salaire</v>
      </c>
      <c r="C45" s="95">
        <f>'Prévisions '!C44</f>
        <v>0.01</v>
      </c>
      <c r="D45" s="95">
        <f t="shared" si="8"/>
        <v>0</v>
      </c>
      <c r="E45" s="95">
        <f t="shared" si="9"/>
        <v>0.01</v>
      </c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 s="9" customFormat="1" ht="28.5" x14ac:dyDescent="0.25">
      <c r="A46" s="94" t="str">
        <f>'Prévisions '!A45</f>
        <v>Dépenses</v>
      </c>
      <c r="B46" s="94" t="str">
        <f>'Prévisions '!B45</f>
        <v xml:space="preserve">Paiement de débts </v>
      </c>
      <c r="C46" s="95">
        <f>'Prévisions '!C45</f>
        <v>0.01</v>
      </c>
      <c r="D46" s="95">
        <f t="shared" si="8"/>
        <v>0</v>
      </c>
      <c r="E46" s="95">
        <f t="shared" si="9"/>
        <v>0.01</v>
      </c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1:17" s="9" customFormat="1" x14ac:dyDescent="0.25">
      <c r="A47" s="94" t="str">
        <f>'Prévisions '!A46</f>
        <v>Dépenses</v>
      </c>
      <c r="B47" s="94" t="str">
        <f>'Prévisions '!B46</f>
        <v>Phytoprotection</v>
      </c>
      <c r="C47" s="95">
        <f>'Prévisions '!C46</f>
        <v>0.01</v>
      </c>
      <c r="D47" s="95">
        <f t="shared" si="8"/>
        <v>0</v>
      </c>
      <c r="E47" s="95">
        <f t="shared" si="9"/>
        <v>0.01</v>
      </c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1:17" s="9" customFormat="1" ht="28.5" x14ac:dyDescent="0.25">
      <c r="A48" s="94" t="str">
        <f>'Prévisions '!A47</f>
        <v>Dépenses</v>
      </c>
      <c r="B48" s="94" t="str">
        <f>'Prévisions '!B47</f>
        <v>Salaires, retenues à la source et CSST</v>
      </c>
      <c r="C48" s="95">
        <f>'Prévisions '!C47</f>
        <v>0.01</v>
      </c>
      <c r="D48" s="95">
        <f t="shared" si="8"/>
        <v>0</v>
      </c>
      <c r="E48" s="95">
        <f t="shared" si="9"/>
        <v>0.01</v>
      </c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1:17" s="9" customFormat="1" x14ac:dyDescent="0.25">
      <c r="A49" s="94" t="str">
        <f>'Prévisions '!A48</f>
        <v>Dépenses</v>
      </c>
      <c r="B49" s="94" t="str">
        <f>'Prévisions '!B48</f>
        <v>Semences et plants</v>
      </c>
      <c r="C49" s="95">
        <f>'Prévisions '!C48</f>
        <v>0.01</v>
      </c>
      <c r="D49" s="95">
        <f t="shared" si="8"/>
        <v>0</v>
      </c>
      <c r="E49" s="95">
        <f t="shared" si="9"/>
        <v>0.01</v>
      </c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1:17" s="9" customFormat="1" x14ac:dyDescent="0.25">
      <c r="A50" s="94" t="str">
        <f>'Prévisions '!A49</f>
        <v>Dépenses</v>
      </c>
      <c r="B50" s="94" t="str">
        <f>'Prévisions '!B49</f>
        <v>Services professionnels</v>
      </c>
      <c r="C50" s="95">
        <f>'Prévisions '!C49</f>
        <v>0.01</v>
      </c>
      <c r="D50" s="16"/>
      <c r="E50" s="16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1:17" s="9" customFormat="1" x14ac:dyDescent="0.25">
      <c r="A51" s="94" t="str">
        <f>'Prévisions '!A50</f>
        <v>Dépenses</v>
      </c>
      <c r="B51" s="94" t="str">
        <f>'Prévisions '!B50</f>
        <v>Taxes foncières</v>
      </c>
      <c r="C51" s="95">
        <f>'Prévisions '!C50</f>
        <v>0.01</v>
      </c>
      <c r="D51" s="95"/>
      <c r="E51" s="95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1:17" s="9" customFormat="1" x14ac:dyDescent="0.25">
      <c r="A52" s="94" t="str">
        <f>'Prévisions '!A51</f>
        <v>Dépenses</v>
      </c>
      <c r="B52" s="94">
        <f>'Prévisions '!B51</f>
        <v>0</v>
      </c>
      <c r="C52" s="95">
        <f>'Prévisions '!C51</f>
        <v>0.01</v>
      </c>
      <c r="D52" s="95"/>
      <c r="E52" s="95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1:17" s="9" customFormat="1" x14ac:dyDescent="0.25">
      <c r="A53" s="94" t="str">
        <f>'Prévisions '!A52</f>
        <v>Dépenses</v>
      </c>
      <c r="B53" s="94">
        <f>'Prévisions '!B52</f>
        <v>0</v>
      </c>
      <c r="C53" s="95">
        <f>'Prévisions '!C52</f>
        <v>0.01</v>
      </c>
      <c r="D53" s="95"/>
      <c r="E53" s="95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1:17" s="9" customFormat="1" x14ac:dyDescent="0.25">
      <c r="A54" s="94" t="str">
        <f>'Prévisions '!A53</f>
        <v>Dépenses</v>
      </c>
      <c r="B54" s="94">
        <f>'Prévisions '!B53</f>
        <v>0</v>
      </c>
      <c r="C54" s="95">
        <f>'Prévisions '!C53</f>
        <v>0.01</v>
      </c>
      <c r="D54" s="95"/>
      <c r="E54" s="95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1:17" s="10" customFormat="1" ht="15" thickBot="1" x14ac:dyDescent="0.3">
      <c r="A55" s="96" t="str">
        <f>'Prévisions '!A54</f>
        <v>Dépenses</v>
      </c>
      <c r="B55" s="96" t="str">
        <f>'Prévisions '!B54</f>
        <v xml:space="preserve">Marge de sécurité </v>
      </c>
      <c r="C55" s="97">
        <f>'Prévisions '!C54</f>
        <v>2.3250000000000007E-2</v>
      </c>
      <c r="D55" s="97">
        <f>SUM(F55:Q55)</f>
        <v>0</v>
      </c>
      <c r="E55" s="97">
        <f>C55-D55</f>
        <v>2.3250000000000007E-2</v>
      </c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1:17" s="100" customFormat="1" ht="15" thickTop="1" x14ac:dyDescent="0.25">
      <c r="A56" s="98" t="str">
        <f>'Prévisions '!A55</f>
        <v>Dépenses</v>
      </c>
      <c r="B56" s="98" t="str">
        <f>'Prévisions '!B55</f>
        <v>Dépenses Totales</v>
      </c>
      <c r="C56" s="99">
        <f>'Prévisions '!C55</f>
        <v>0.3332500000000001</v>
      </c>
      <c r="D56" s="99">
        <f>SUM(D24:D55)</f>
        <v>0</v>
      </c>
      <c r="E56" s="99">
        <f t="shared" si="9"/>
        <v>0.3332500000000001</v>
      </c>
      <c r="F56" s="101">
        <f>SUM(F24:F55)</f>
        <v>0</v>
      </c>
      <c r="G56" s="101">
        <f t="shared" ref="G56:Q56" si="10">SUM(G24:G55)</f>
        <v>0</v>
      </c>
      <c r="H56" s="101">
        <f t="shared" si="10"/>
        <v>0</v>
      </c>
      <c r="I56" s="101">
        <f t="shared" si="10"/>
        <v>0</v>
      </c>
      <c r="J56" s="101">
        <f t="shared" si="10"/>
        <v>0</v>
      </c>
      <c r="K56" s="101">
        <f t="shared" si="10"/>
        <v>0</v>
      </c>
      <c r="L56" s="101">
        <f t="shared" si="10"/>
        <v>0</v>
      </c>
      <c r="M56" s="101">
        <f t="shared" si="10"/>
        <v>0</v>
      </c>
      <c r="N56" s="101">
        <f t="shared" si="10"/>
        <v>0</v>
      </c>
      <c r="O56" s="101">
        <f t="shared" si="10"/>
        <v>0</v>
      </c>
      <c r="P56" s="101">
        <f t="shared" si="10"/>
        <v>0</v>
      </c>
      <c r="Q56" s="101">
        <f t="shared" si="10"/>
        <v>0</v>
      </c>
    </row>
    <row r="57" spans="1:17" x14ac:dyDescent="0.25">
      <c r="A57" s="20"/>
      <c r="B57" s="20"/>
      <c r="C57" s="21"/>
      <c r="D57" s="21"/>
      <c r="E57" s="21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1:17" x14ac:dyDescent="0.25">
      <c r="A58" s="5"/>
      <c r="B58" s="5"/>
      <c r="C58" s="2"/>
      <c r="D58" s="2"/>
      <c r="E58" s="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5"/>
      <c r="B59" s="5"/>
      <c r="C59" s="2"/>
      <c r="D59" s="2"/>
      <c r="E59" s="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5"/>
      <c r="B60" s="5"/>
      <c r="C60" s="2"/>
      <c r="D60" s="2"/>
      <c r="E60" s="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5"/>
      <c r="B61" s="5"/>
      <c r="C61" s="2"/>
      <c r="D61" s="2"/>
      <c r="E61" s="2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5"/>
      <c r="B62" s="5"/>
      <c r="C62" s="2"/>
      <c r="D62" s="2"/>
      <c r="E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</sheetData>
  <mergeCells count="2">
    <mergeCell ref="B1:C1"/>
    <mergeCell ref="D1:E1"/>
  </mergeCells>
  <conditionalFormatting sqref="E24:E56">
    <cfRule type="cellIs" dxfId="9" priority="1" operator="lessThan">
      <formula>0</formula>
    </cfRule>
    <cfRule type="cellIs" dxfId="8" priority="7" operator="lessThan">
      <formula>$C24*0.05</formula>
    </cfRule>
  </conditionalFormatting>
  <dataValidations count="2">
    <dataValidation allowBlank="1" showInputMessage="1" sqref="I2:I4 H1:I1 H3:H4 C8:E49 D4:E7 C59:E1048576 C50:C58 D51:E58"/>
    <dataValidation type="list" errorStyle="warning" showInputMessage="1" showErrorMessage="1" errorTitle="Mauvaise entrée" error="Utiliser les éléments de la liste déroulante" sqref="A9:B62">
      <formula1>listeComptes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6" id="{F76D8BFB-7DFC-4DA4-873B-DE72F8BFF8CC}">
            <xm:f>'%cumulatif vs total'!C18&gt;$D$6</xm:f>
            <x14:dxf>
              <fill>
                <patternFill>
                  <bgColor rgb="FFFF0000"/>
                </patternFill>
              </fill>
            </x14:dxf>
          </x14:cfRule>
          <x14:cfRule type="expression" priority="97" id="{23E2D661-5344-4606-988C-736A9E9818CD}">
            <xm:f>'%cumulatif vs total'!C18&gt;$D$5</xm:f>
            <x14:dxf>
              <fill>
                <patternFill>
                  <bgColor rgb="FFFFC000"/>
                </patternFill>
              </fill>
            </x14:dxf>
          </x14:cfRule>
          <x14:cfRule type="expression" priority="98" id="{1E9EC56C-7715-4A31-9FBE-4C62036A8793}">
            <xm:f>'% Cumulatif à date'!C18&gt;$D$4</xm:f>
            <x14:dxf>
              <fill>
                <patternFill>
                  <bgColor rgb="FFFFFF00"/>
                </patternFill>
              </fill>
            </x14:dxf>
          </x14:cfRule>
          <x14:cfRule type="expression" priority="99" id="{34D4BE7F-03FB-47A8-99FC-EA1959BE49E1}">
            <xm:f>'% Cumulatif à date'!C18&gt;$D$3</xm:f>
            <x14:dxf>
              <fill>
                <patternFill>
                  <bgColor rgb="FF92D050"/>
                </patternFill>
              </fill>
            </x14:dxf>
          </x14:cfRule>
          <xm:sqref>F24:Q56</xm:sqref>
        </x14:conditionalFormatting>
        <x14:conditionalFormatting xmlns:xm="http://schemas.microsoft.com/office/excel/2006/main">
          <x14:cfRule type="expression" priority="100" id="{4858779A-16E9-43A7-8815-F318EAA6A994}">
            <xm:f>'%cumulatif vs total'!C3&gt;$B$3</xm:f>
            <x14:dxf>
              <fill>
                <patternFill>
                  <bgColor rgb="FF92D050"/>
                </patternFill>
              </fill>
            </x14:dxf>
          </x14:cfRule>
          <x14:cfRule type="expression" priority="101" id="{1D258887-5F3B-48D1-8CB2-69DC4E7750F1}">
            <xm:f>'%cumulatif vs total'!C3&gt;$B$4</xm:f>
            <x14:dxf>
              <fill>
                <patternFill>
                  <bgColor rgb="FFFFFF00"/>
                </patternFill>
              </fill>
            </x14:dxf>
          </x14:cfRule>
          <x14:cfRule type="expression" priority="102" id="{800C2998-8F75-404E-A18B-CBA3CEFC4BE9}">
            <xm:f>'% Cumulatif à date'!C3&lt;$B$6</xm:f>
            <x14:dxf>
              <fill>
                <patternFill>
                  <bgColor rgb="FFFF0000"/>
                </patternFill>
              </fill>
            </x14:dxf>
          </x14:cfRule>
          <x14:cfRule type="expression" priority="103" id="{2593EACD-B60B-4D8B-A8FF-E5003394AC82}">
            <xm:f>'% Cumulatif à date'!C3&lt;$B$5</xm:f>
            <x14:dxf>
              <fill>
                <patternFill>
                  <bgColor rgb="FFFFC000"/>
                </patternFill>
              </fill>
            </x14:dxf>
          </x14:cfRule>
          <xm:sqref>F9:Q22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pane xSplit="2" ySplit="2" topLeftCell="C36" activePane="bottomRight" state="frozen"/>
      <selection pane="topRight" activeCell="C1" sqref="C1"/>
      <selection pane="bottomLeft" activeCell="A3" sqref="A3"/>
      <selection pane="bottomRight" activeCell="F50" sqref="F50"/>
    </sheetView>
  </sheetViews>
  <sheetFormatPr baseColWidth="10" defaultRowHeight="14.25" x14ac:dyDescent="0.25"/>
  <cols>
    <col min="1" max="1" width="11.42578125" style="4"/>
    <col min="2" max="2" width="43.42578125" style="4" customWidth="1"/>
    <col min="3" max="16384" width="11.42578125" style="4"/>
  </cols>
  <sheetData>
    <row r="1" spans="1:14" x14ac:dyDescent="0.25">
      <c r="B1" s="4" t="s">
        <v>65</v>
      </c>
      <c r="C1" s="4">
        <v>1</v>
      </c>
      <c r="D1" s="4">
        <f>C1+1</f>
        <v>2</v>
      </c>
      <c r="E1" s="4">
        <f t="shared" ref="E1:N1" si="0">D1+1</f>
        <v>3</v>
      </c>
      <c r="F1" s="4">
        <f t="shared" si="0"/>
        <v>4</v>
      </c>
      <c r="G1" s="4">
        <f t="shared" si="0"/>
        <v>5</v>
      </c>
      <c r="H1" s="4">
        <f t="shared" si="0"/>
        <v>6</v>
      </c>
      <c r="I1" s="4">
        <f t="shared" si="0"/>
        <v>7</v>
      </c>
      <c r="J1" s="4">
        <f t="shared" si="0"/>
        <v>8</v>
      </c>
      <c r="K1" s="4">
        <f t="shared" si="0"/>
        <v>9</v>
      </c>
      <c r="L1" s="4">
        <f t="shared" si="0"/>
        <v>10</v>
      </c>
      <c r="M1" s="4">
        <f t="shared" si="0"/>
        <v>11</v>
      </c>
      <c r="N1" s="4">
        <f t="shared" si="0"/>
        <v>12</v>
      </c>
    </row>
    <row r="2" spans="1:14" s="12" customFormat="1" x14ac:dyDescent="0.25">
      <c r="A2" s="12" t="s">
        <v>1</v>
      </c>
      <c r="B2" s="12" t="s">
        <v>1</v>
      </c>
      <c r="C2" s="12" t="s">
        <v>30</v>
      </c>
      <c r="D2" s="12" t="s">
        <v>29</v>
      </c>
      <c r="E2" s="12" t="s">
        <v>31</v>
      </c>
      <c r="F2" s="12" t="s">
        <v>32</v>
      </c>
      <c r="G2" s="12" t="s">
        <v>33</v>
      </c>
      <c r="H2" s="12" t="s">
        <v>34</v>
      </c>
      <c r="I2" s="12" t="s">
        <v>35</v>
      </c>
      <c r="J2" s="12" t="s">
        <v>36</v>
      </c>
      <c r="K2" s="12" t="s">
        <v>37</v>
      </c>
      <c r="L2" s="12" t="s">
        <v>38</v>
      </c>
      <c r="M2" s="12" t="s">
        <v>39</v>
      </c>
      <c r="N2" s="12" t="s">
        <v>40</v>
      </c>
    </row>
    <row r="3" spans="1:14" x14ac:dyDescent="0.25">
      <c r="A3" s="5" t="str">
        <f>'Prévisions '!A8</f>
        <v>Ventes</v>
      </c>
      <c r="B3" s="5" t="str">
        <f>'Prévisions '!B8</f>
        <v>Paniers</v>
      </c>
      <c r="C3" s="1" t="e">
        <f>('Suivi de la réalité'!F9-'Prévisions '!F8)/'Prévisions '!F8</f>
        <v>#DIV/0!</v>
      </c>
      <c r="D3" s="1" t="e">
        <f>(SUM('Suivi de la réalité'!$F9:G9)-SUM('Prévisions '!$F8:G8))/SUM('Prévisions '!$F8:G8)</f>
        <v>#DIV/0!</v>
      </c>
      <c r="E3" s="1" t="e">
        <f>(SUM('Suivi de la réalité'!$F9:H9)-SUM('Prévisions '!$F8:H8))/SUM('Prévisions '!$F8:H8)</f>
        <v>#DIV/0!</v>
      </c>
      <c r="F3" s="1" t="e">
        <f>(SUM('Suivi de la réalité'!$F9:I9)-SUM('Prévisions '!$F8:I8))/SUM('Prévisions '!$F8:I8)</f>
        <v>#DIV/0!</v>
      </c>
      <c r="G3" s="1" t="e">
        <f>(SUM('Suivi de la réalité'!$F9:J9)-SUM('Prévisions '!$F8:J8))/SUM('Prévisions '!$F8:J8)</f>
        <v>#DIV/0!</v>
      </c>
      <c r="H3" s="1" t="e">
        <f>(SUM('Suivi de la réalité'!$F9:K9)-SUM('Prévisions '!$F8:K8))/SUM('Prévisions '!$F8:K8)</f>
        <v>#DIV/0!</v>
      </c>
      <c r="I3" s="1" t="e">
        <f>(SUM('Suivi de la réalité'!$F9:L9)-SUM('Prévisions '!$F8:L8))/SUM('Prévisions '!$F8:L8)</f>
        <v>#DIV/0!</v>
      </c>
      <c r="J3" s="1" t="e">
        <f>(SUM('Suivi de la réalité'!$F9:M9)-SUM('Prévisions '!$F8:M8))/SUM('Prévisions '!$F8:M8)</f>
        <v>#DIV/0!</v>
      </c>
      <c r="K3" s="1" t="e">
        <f>(SUM('Suivi de la réalité'!$F9:N9)-SUM('Prévisions '!$F8:N8))/SUM('Prévisions '!$F8:N8)</f>
        <v>#DIV/0!</v>
      </c>
      <c r="L3" s="1" t="e">
        <f>(SUM('Suivi de la réalité'!$F9:O9)-SUM('Prévisions '!$F8:O8))/SUM('Prévisions '!$F8:O8)</f>
        <v>#DIV/0!</v>
      </c>
      <c r="M3" s="1" t="e">
        <f>(SUM('Suivi de la réalité'!$F9:P9)-SUM('Prévisions '!$F8:P8))/SUM('Prévisions '!$F8:P8)</f>
        <v>#DIV/0!</v>
      </c>
      <c r="N3" s="1" t="e">
        <f>(SUM('Suivi de la réalité'!$F9:Q9)-SUM('Prévisions '!$F8:Q8))/SUM('Prévisions '!$F8:Q8)</f>
        <v>#DIV/0!</v>
      </c>
    </row>
    <row r="4" spans="1:14" x14ac:dyDescent="0.25">
      <c r="A4" s="5" t="str">
        <f>'Prévisions '!A9</f>
        <v>Ventes</v>
      </c>
      <c r="B4" s="5" t="str">
        <f>'Prévisions '!B9</f>
        <v xml:space="preserve">Marché </v>
      </c>
      <c r="C4" s="1" t="e">
        <f>('Suivi de la réalité'!F10-'Prévisions '!F9)/'Prévisions '!F9</f>
        <v>#DIV/0!</v>
      </c>
      <c r="D4" s="1" t="e">
        <f>(SUM('Suivi de la réalité'!$F10:G10)-SUM('Prévisions '!$F9:G9))/SUM('Prévisions '!$F9:G9)</f>
        <v>#DIV/0!</v>
      </c>
      <c r="E4" s="1" t="e">
        <f>(SUM('Suivi de la réalité'!$F10:H10)-SUM('Prévisions '!$F9:H9))/SUM('Prévisions '!$F9:H9)</f>
        <v>#DIV/0!</v>
      </c>
      <c r="F4" s="1" t="e">
        <f>(SUM('Suivi de la réalité'!$F10:I10)-SUM('Prévisions '!$F9:I9))/SUM('Prévisions '!$F9:I9)</f>
        <v>#DIV/0!</v>
      </c>
      <c r="G4" s="1" t="e">
        <f>(SUM('Suivi de la réalité'!$F10:J10)-SUM('Prévisions '!$F9:J9))/SUM('Prévisions '!$F9:J9)</f>
        <v>#DIV/0!</v>
      </c>
      <c r="H4" s="1" t="e">
        <f>(SUM('Suivi de la réalité'!$F10:K10)-SUM('Prévisions '!$F9:K9))/SUM('Prévisions '!$F9:K9)</f>
        <v>#DIV/0!</v>
      </c>
      <c r="I4" s="1" t="e">
        <f>(SUM('Suivi de la réalité'!$F10:L10)-SUM('Prévisions '!$F9:L9))/SUM('Prévisions '!$F9:L9)</f>
        <v>#DIV/0!</v>
      </c>
      <c r="J4" s="1" t="e">
        <f>(SUM('Suivi de la réalité'!$F10:M10)-SUM('Prévisions '!$F9:M9))/SUM('Prévisions '!$F9:M9)</f>
        <v>#DIV/0!</v>
      </c>
      <c r="K4" s="1" t="e">
        <f>(SUM('Suivi de la réalité'!$F10:N10)-SUM('Prévisions '!$F9:N9))/SUM('Prévisions '!$F9:N9)</f>
        <v>#DIV/0!</v>
      </c>
      <c r="L4" s="1" t="e">
        <f>(SUM('Suivi de la réalité'!$F10:O10)-SUM('Prévisions '!$F9:O9))/SUM('Prévisions '!$F9:O9)</f>
        <v>#DIV/0!</v>
      </c>
      <c r="M4" s="1" t="e">
        <f>(SUM('Suivi de la réalité'!$F10:P10)-SUM('Prévisions '!$F9:P9))/SUM('Prévisions '!$F9:P9)</f>
        <v>#DIV/0!</v>
      </c>
      <c r="N4" s="1" t="e">
        <f>(SUM('Suivi de la réalité'!$F10:Q10)-SUM('Prévisions '!$F9:Q9))/SUM('Prévisions '!$F9:Q9)</f>
        <v>#DIV/0!</v>
      </c>
    </row>
    <row r="5" spans="1:14" x14ac:dyDescent="0.25">
      <c r="A5" s="5" t="str">
        <f>'Prévisions '!A10</f>
        <v>Ventes</v>
      </c>
      <c r="B5" s="5" t="str">
        <f>'Prévisions '!B10</f>
        <v>Semi-gros</v>
      </c>
      <c r="C5" s="1" t="e">
        <f>('Suivi de la réalité'!F11-'Prévisions '!F10)/'Prévisions '!F10</f>
        <v>#DIV/0!</v>
      </c>
      <c r="D5" s="1" t="e">
        <f>(SUM('Suivi de la réalité'!$F11:G11)-SUM('Prévisions '!$F10:G10))/SUM('Prévisions '!$F10:G10)</f>
        <v>#DIV/0!</v>
      </c>
      <c r="E5" s="1" t="e">
        <f>(SUM('Suivi de la réalité'!$F11:H11)-SUM('Prévisions '!$F10:H10))/SUM('Prévisions '!$F10:H10)</f>
        <v>#DIV/0!</v>
      </c>
      <c r="F5" s="1" t="e">
        <f>(SUM('Suivi de la réalité'!$F11:I11)-SUM('Prévisions '!$F10:I10))/SUM('Prévisions '!$F10:I10)</f>
        <v>#DIV/0!</v>
      </c>
      <c r="G5" s="1" t="e">
        <f>(SUM('Suivi de la réalité'!$F11:J11)-SUM('Prévisions '!$F10:J10))/SUM('Prévisions '!$F10:J10)</f>
        <v>#DIV/0!</v>
      </c>
      <c r="H5" s="1" t="e">
        <f>(SUM('Suivi de la réalité'!$F11:K11)-SUM('Prévisions '!$F10:K10))/SUM('Prévisions '!$F10:K10)</f>
        <v>#DIV/0!</v>
      </c>
      <c r="I5" s="1" t="e">
        <f>(SUM('Suivi de la réalité'!$F11:L11)-SUM('Prévisions '!$F10:L10))/SUM('Prévisions '!$F10:L10)</f>
        <v>#DIV/0!</v>
      </c>
      <c r="J5" s="1" t="e">
        <f>(SUM('Suivi de la réalité'!$F11:M11)-SUM('Prévisions '!$F10:M10))/SUM('Prévisions '!$F10:M10)</f>
        <v>#DIV/0!</v>
      </c>
      <c r="K5" s="1" t="e">
        <f>(SUM('Suivi de la réalité'!$F11:N11)-SUM('Prévisions '!$F10:N10))/SUM('Prévisions '!$F10:N10)</f>
        <v>#DIV/0!</v>
      </c>
      <c r="L5" s="1" t="e">
        <f>(SUM('Suivi de la réalité'!$F11:O11)-SUM('Prévisions '!$F10:O10))/SUM('Prévisions '!$F10:O10)</f>
        <v>#DIV/0!</v>
      </c>
      <c r="M5" s="1" t="e">
        <f>(SUM('Suivi de la réalité'!$F11:P11)-SUM('Prévisions '!$F10:P10))/SUM('Prévisions '!$F10:P10)</f>
        <v>#DIV/0!</v>
      </c>
      <c r="N5" s="1" t="e">
        <f>(SUM('Suivi de la réalité'!$F11:Q11)-SUM('Prévisions '!$F10:Q10))/SUM('Prévisions '!$F10:Q10)</f>
        <v>#DIV/0!</v>
      </c>
    </row>
    <row r="6" spans="1:14" x14ac:dyDescent="0.25">
      <c r="A6" s="5" t="str">
        <f>'Prévisions '!A11</f>
        <v>Ventes</v>
      </c>
      <c r="B6" s="5">
        <f>'Prévisions '!B11</f>
        <v>0</v>
      </c>
      <c r="C6" s="1" t="e">
        <f>('Suivi de la réalité'!F12-'Prévisions '!F11)/'Prévisions '!F11</f>
        <v>#DIV/0!</v>
      </c>
      <c r="D6" s="1" t="e">
        <f>(SUM('Suivi de la réalité'!$F12:G12)-SUM('Prévisions '!$F11:G11))/SUM('Prévisions '!$F11:G11)</f>
        <v>#DIV/0!</v>
      </c>
      <c r="E6" s="1" t="e">
        <f>(SUM('Suivi de la réalité'!$F12:H12)-SUM('Prévisions '!$F11:H11))/SUM('Prévisions '!$F11:H11)</f>
        <v>#DIV/0!</v>
      </c>
      <c r="F6" s="1" t="e">
        <f>(SUM('Suivi de la réalité'!$F12:I12)-SUM('Prévisions '!$F11:I11))/SUM('Prévisions '!$F11:I11)</f>
        <v>#DIV/0!</v>
      </c>
      <c r="G6" s="1" t="e">
        <f>(SUM('Suivi de la réalité'!$F12:J12)-SUM('Prévisions '!$F11:J11))/SUM('Prévisions '!$F11:J11)</f>
        <v>#DIV/0!</v>
      </c>
      <c r="H6" s="1" t="e">
        <f>(SUM('Suivi de la réalité'!$F12:K12)-SUM('Prévisions '!$F11:K11))/SUM('Prévisions '!$F11:K11)</f>
        <v>#DIV/0!</v>
      </c>
      <c r="I6" s="1" t="e">
        <f>(SUM('Suivi de la réalité'!$F12:L12)-SUM('Prévisions '!$F11:L11))/SUM('Prévisions '!$F11:L11)</f>
        <v>#DIV/0!</v>
      </c>
      <c r="J6" s="1" t="e">
        <f>(SUM('Suivi de la réalité'!$F12:M12)-SUM('Prévisions '!$F11:M11))/SUM('Prévisions '!$F11:M11)</f>
        <v>#DIV/0!</v>
      </c>
      <c r="K6" s="1" t="e">
        <f>(SUM('Suivi de la réalité'!$F12:N12)-SUM('Prévisions '!$F11:N11))/SUM('Prévisions '!$F11:N11)</f>
        <v>#DIV/0!</v>
      </c>
      <c r="L6" s="1" t="e">
        <f>(SUM('Suivi de la réalité'!$F12:O12)-SUM('Prévisions '!$F11:O11))/SUM('Prévisions '!$F11:O11)</f>
        <v>#DIV/0!</v>
      </c>
      <c r="M6" s="1" t="e">
        <f>(SUM('Suivi de la réalité'!$F12:P12)-SUM('Prévisions '!$F11:P11))/SUM('Prévisions '!$F11:P11)</f>
        <v>#DIV/0!</v>
      </c>
      <c r="N6" s="1" t="e">
        <f>(SUM('Suivi de la réalité'!$F12:Q12)-SUM('Prévisions '!$F11:Q11))/SUM('Prévisions '!$F11:Q11)</f>
        <v>#DIV/0!</v>
      </c>
    </row>
    <row r="7" spans="1:14" x14ac:dyDescent="0.25">
      <c r="A7" s="5" t="str">
        <f>'Prévisions '!A12</f>
        <v>Ventes</v>
      </c>
      <c r="B7" s="5">
        <f>'Prévisions '!B12</f>
        <v>0</v>
      </c>
      <c r="C7" s="1" t="e">
        <f>('Suivi de la réalité'!F13-'Prévisions '!F12)/'Prévisions '!F12</f>
        <v>#DIV/0!</v>
      </c>
      <c r="D7" s="1" t="e">
        <f>(SUM('Suivi de la réalité'!$F13:G13)-SUM('Prévisions '!$F12:G12))/SUM('Prévisions '!$F12:G12)</f>
        <v>#DIV/0!</v>
      </c>
      <c r="E7" s="1" t="e">
        <f>(SUM('Suivi de la réalité'!$F13:H13)-SUM('Prévisions '!$F12:H12))/SUM('Prévisions '!$F12:H12)</f>
        <v>#DIV/0!</v>
      </c>
      <c r="F7" s="1" t="e">
        <f>(SUM('Suivi de la réalité'!$F13:I13)-SUM('Prévisions '!$F12:I12))/SUM('Prévisions '!$F12:I12)</f>
        <v>#DIV/0!</v>
      </c>
      <c r="G7" s="1" t="e">
        <f>(SUM('Suivi de la réalité'!$F13:J13)-SUM('Prévisions '!$F12:J12))/SUM('Prévisions '!$F12:J12)</f>
        <v>#DIV/0!</v>
      </c>
      <c r="H7" s="1" t="e">
        <f>(SUM('Suivi de la réalité'!$F13:K13)-SUM('Prévisions '!$F12:K12))/SUM('Prévisions '!$F12:K12)</f>
        <v>#DIV/0!</v>
      </c>
      <c r="I7" s="1" t="e">
        <f>(SUM('Suivi de la réalité'!$F13:L13)-SUM('Prévisions '!$F12:L12))/SUM('Prévisions '!$F12:L12)</f>
        <v>#DIV/0!</v>
      </c>
      <c r="J7" s="1" t="e">
        <f>(SUM('Suivi de la réalité'!$F13:M13)-SUM('Prévisions '!$F12:M12))/SUM('Prévisions '!$F12:M12)</f>
        <v>#DIV/0!</v>
      </c>
      <c r="K7" s="1" t="e">
        <f>(SUM('Suivi de la réalité'!$F13:N13)-SUM('Prévisions '!$F12:N12))/SUM('Prévisions '!$F12:N12)</f>
        <v>#DIV/0!</v>
      </c>
      <c r="L7" s="1" t="e">
        <f>(SUM('Suivi de la réalité'!$F13:O13)-SUM('Prévisions '!$F12:O12))/SUM('Prévisions '!$F12:O12)</f>
        <v>#DIV/0!</v>
      </c>
      <c r="M7" s="1" t="e">
        <f>(SUM('Suivi de la réalité'!$F13:P13)-SUM('Prévisions '!$F12:P12))/SUM('Prévisions '!$F12:P12)</f>
        <v>#DIV/0!</v>
      </c>
      <c r="N7" s="1" t="e">
        <f>(SUM('Suivi de la réalité'!$F13:Q13)-SUM('Prévisions '!$F12:Q12))/SUM('Prévisions '!$F12:Q12)</f>
        <v>#DIV/0!</v>
      </c>
    </row>
    <row r="8" spans="1:14" x14ac:dyDescent="0.25">
      <c r="A8" s="5" t="str">
        <f>'Prévisions '!A13</f>
        <v>Ventes</v>
      </c>
      <c r="B8" s="5">
        <f>'Prévisions '!B13</f>
        <v>0</v>
      </c>
      <c r="C8" s="1" t="e">
        <f>('Suivi de la réalité'!F14-'Prévisions '!F13)/'Prévisions '!F13</f>
        <v>#DIV/0!</v>
      </c>
      <c r="D8" s="1" t="e">
        <f>(SUM('Suivi de la réalité'!$F14:G14)-SUM('Prévisions '!$F13:G13))/SUM('Prévisions '!$F13:G13)</f>
        <v>#DIV/0!</v>
      </c>
      <c r="E8" s="1" t="e">
        <f>(SUM('Suivi de la réalité'!$F14:H14)-SUM('Prévisions '!$F13:H13))/SUM('Prévisions '!$F13:H13)</f>
        <v>#DIV/0!</v>
      </c>
      <c r="F8" s="1" t="e">
        <f>(SUM('Suivi de la réalité'!$F14:I14)-SUM('Prévisions '!$F13:I13))/SUM('Prévisions '!$F13:I13)</f>
        <v>#DIV/0!</v>
      </c>
      <c r="G8" s="1" t="e">
        <f>(SUM('Suivi de la réalité'!$F14:J14)-SUM('Prévisions '!$F13:J13))/SUM('Prévisions '!$F13:J13)</f>
        <v>#DIV/0!</v>
      </c>
      <c r="H8" s="1" t="e">
        <f>(SUM('Suivi de la réalité'!$F14:K14)-SUM('Prévisions '!$F13:K13))/SUM('Prévisions '!$F13:K13)</f>
        <v>#DIV/0!</v>
      </c>
      <c r="I8" s="1" t="e">
        <f>(SUM('Suivi de la réalité'!$F14:L14)-SUM('Prévisions '!$F13:L13))/SUM('Prévisions '!$F13:L13)</f>
        <v>#DIV/0!</v>
      </c>
      <c r="J8" s="1" t="e">
        <f>(SUM('Suivi de la réalité'!$F14:M14)-SUM('Prévisions '!$F13:M13))/SUM('Prévisions '!$F13:M13)</f>
        <v>#DIV/0!</v>
      </c>
      <c r="K8" s="1" t="e">
        <f>(SUM('Suivi de la réalité'!$F14:N14)-SUM('Prévisions '!$F13:N13))/SUM('Prévisions '!$F13:N13)</f>
        <v>#DIV/0!</v>
      </c>
      <c r="L8" s="1" t="e">
        <f>(SUM('Suivi de la réalité'!$F14:O14)-SUM('Prévisions '!$F13:O13))/SUM('Prévisions '!$F13:O13)</f>
        <v>#DIV/0!</v>
      </c>
      <c r="M8" s="1" t="e">
        <f>(SUM('Suivi de la réalité'!$F14:P14)-SUM('Prévisions '!$F13:P13))/SUM('Prévisions '!$F13:P13)</f>
        <v>#DIV/0!</v>
      </c>
      <c r="N8" s="1" t="e">
        <f>(SUM('Suivi de la réalité'!$F14:Q14)-SUM('Prévisions '!$F13:Q13))/SUM('Prévisions '!$F13:Q13)</f>
        <v>#DIV/0!</v>
      </c>
    </row>
    <row r="9" spans="1:14" x14ac:dyDescent="0.25">
      <c r="A9" s="5" t="str">
        <f>'Prévisions '!A14</f>
        <v>Ventes</v>
      </c>
      <c r="B9" s="5">
        <f>'Prévisions '!B14</f>
        <v>0</v>
      </c>
      <c r="C9" s="1" t="e">
        <f>('Suivi de la réalité'!F15-'Prévisions '!F14)/'Prévisions '!F14</f>
        <v>#DIV/0!</v>
      </c>
      <c r="D9" s="1" t="e">
        <f>(SUM('Suivi de la réalité'!$F15:G15)-SUM('Prévisions '!$F14:G14))/SUM('Prévisions '!$F14:G14)</f>
        <v>#DIV/0!</v>
      </c>
      <c r="E9" s="1" t="e">
        <f>(SUM('Suivi de la réalité'!$F15:H15)-SUM('Prévisions '!$F14:H14))/SUM('Prévisions '!$F14:H14)</f>
        <v>#DIV/0!</v>
      </c>
      <c r="F9" s="1" t="e">
        <f>(SUM('Suivi de la réalité'!$F15:I15)-SUM('Prévisions '!$F14:I14))/SUM('Prévisions '!$F14:I14)</f>
        <v>#DIV/0!</v>
      </c>
      <c r="G9" s="1" t="e">
        <f>(SUM('Suivi de la réalité'!$F15:J15)-SUM('Prévisions '!$F14:J14))/SUM('Prévisions '!$F14:J14)</f>
        <v>#DIV/0!</v>
      </c>
      <c r="H9" s="1" t="e">
        <f>(SUM('Suivi de la réalité'!$F15:K15)-SUM('Prévisions '!$F14:K14))/SUM('Prévisions '!$F14:K14)</f>
        <v>#DIV/0!</v>
      </c>
      <c r="I9" s="1" t="e">
        <f>(SUM('Suivi de la réalité'!$F15:L15)-SUM('Prévisions '!$F14:L14))/SUM('Prévisions '!$F14:L14)</f>
        <v>#DIV/0!</v>
      </c>
      <c r="J9" s="1" t="e">
        <f>(SUM('Suivi de la réalité'!$F15:M15)-SUM('Prévisions '!$F14:M14))/SUM('Prévisions '!$F14:M14)</f>
        <v>#DIV/0!</v>
      </c>
      <c r="K9" s="1" t="e">
        <f>(SUM('Suivi de la réalité'!$F15:N15)-SUM('Prévisions '!$F14:N14))/SUM('Prévisions '!$F14:N14)</f>
        <v>#DIV/0!</v>
      </c>
      <c r="L9" s="1" t="e">
        <f>(SUM('Suivi de la réalité'!$F15:O15)-SUM('Prévisions '!$F14:O14))/SUM('Prévisions '!$F14:O14)</f>
        <v>#DIV/0!</v>
      </c>
      <c r="M9" s="1" t="e">
        <f>(SUM('Suivi de la réalité'!$F15:P15)-SUM('Prévisions '!$F14:P14))/SUM('Prévisions '!$F14:P14)</f>
        <v>#DIV/0!</v>
      </c>
      <c r="N9" s="1" t="e">
        <f>(SUM('Suivi de la réalité'!$F15:Q15)-SUM('Prévisions '!$F14:Q14))/SUM('Prévisions '!$F14:Q14)</f>
        <v>#DIV/0!</v>
      </c>
    </row>
    <row r="10" spans="1:14" x14ac:dyDescent="0.25">
      <c r="A10" s="5" t="str">
        <f>'Prévisions '!A15</f>
        <v>Ventes</v>
      </c>
      <c r="B10" s="5">
        <f>'Prévisions '!B15</f>
        <v>0</v>
      </c>
      <c r="C10" s="1" t="e">
        <f>('Suivi de la réalité'!F16-'Prévisions '!F15)/'Prévisions '!F15</f>
        <v>#DIV/0!</v>
      </c>
      <c r="D10" s="1" t="e">
        <f>(SUM('Suivi de la réalité'!$F16:G16)-SUM('Prévisions '!$F15:G15))/SUM('Prévisions '!$F15:G15)</f>
        <v>#DIV/0!</v>
      </c>
      <c r="E10" s="1" t="e">
        <f>(SUM('Suivi de la réalité'!$F16:H16)-SUM('Prévisions '!$F15:H15))/SUM('Prévisions '!$F15:H15)</f>
        <v>#DIV/0!</v>
      </c>
      <c r="F10" s="1" t="e">
        <f>(SUM('Suivi de la réalité'!$F16:I16)-SUM('Prévisions '!$F15:I15))/SUM('Prévisions '!$F15:I15)</f>
        <v>#DIV/0!</v>
      </c>
      <c r="G10" s="1" t="e">
        <f>(SUM('Suivi de la réalité'!$F16:J16)-SUM('Prévisions '!$F15:J15))/SUM('Prévisions '!$F15:J15)</f>
        <v>#DIV/0!</v>
      </c>
      <c r="H10" s="1" t="e">
        <f>(SUM('Suivi de la réalité'!$F16:K16)-SUM('Prévisions '!$F15:K15))/SUM('Prévisions '!$F15:K15)</f>
        <v>#DIV/0!</v>
      </c>
      <c r="I10" s="1" t="e">
        <f>(SUM('Suivi de la réalité'!$F16:L16)-SUM('Prévisions '!$F15:L15))/SUM('Prévisions '!$F15:L15)</f>
        <v>#DIV/0!</v>
      </c>
      <c r="J10" s="1" t="e">
        <f>(SUM('Suivi de la réalité'!$F16:M16)-SUM('Prévisions '!$F15:M15))/SUM('Prévisions '!$F15:M15)</f>
        <v>#DIV/0!</v>
      </c>
      <c r="K10" s="1" t="e">
        <f>(SUM('Suivi de la réalité'!$F16:N16)-SUM('Prévisions '!$F15:N15))/SUM('Prévisions '!$F15:N15)</f>
        <v>#DIV/0!</v>
      </c>
      <c r="L10" s="1" t="e">
        <f>(SUM('Suivi de la réalité'!$F16:O16)-SUM('Prévisions '!$F15:O15))/SUM('Prévisions '!$F15:O15)</f>
        <v>#DIV/0!</v>
      </c>
      <c r="M10" s="1" t="e">
        <f>(SUM('Suivi de la réalité'!$F16:P16)-SUM('Prévisions '!$F15:P15))/SUM('Prévisions '!$F15:P15)</f>
        <v>#DIV/0!</v>
      </c>
      <c r="N10" s="1" t="e">
        <f>(SUM('Suivi de la réalité'!$F16:Q16)-SUM('Prévisions '!$F15:Q15))/SUM('Prévisions '!$F15:Q15)</f>
        <v>#DIV/0!</v>
      </c>
    </row>
    <row r="11" spans="1:14" x14ac:dyDescent="0.25">
      <c r="A11" s="5" t="str">
        <f>'Prévisions '!A16</f>
        <v>Ventes</v>
      </c>
      <c r="B11" s="5">
        <f>'Prévisions '!B16</f>
        <v>0</v>
      </c>
      <c r="C11" s="1" t="e">
        <f>('Suivi de la réalité'!F17-'Prévisions '!F16)/'Prévisions '!F16</f>
        <v>#DIV/0!</v>
      </c>
      <c r="D11" s="1" t="e">
        <f>(SUM('Suivi de la réalité'!$F17:G17)-SUM('Prévisions '!$F16:G16))/SUM('Prévisions '!$F16:G16)</f>
        <v>#DIV/0!</v>
      </c>
      <c r="E11" s="1" t="e">
        <f>(SUM('Suivi de la réalité'!$F17:H17)-SUM('Prévisions '!$F16:H16))/SUM('Prévisions '!$F16:H16)</f>
        <v>#DIV/0!</v>
      </c>
      <c r="F11" s="1" t="e">
        <f>(SUM('Suivi de la réalité'!$F17:I17)-SUM('Prévisions '!$F16:I16))/SUM('Prévisions '!$F16:I16)</f>
        <v>#DIV/0!</v>
      </c>
      <c r="G11" s="1" t="e">
        <f>(SUM('Suivi de la réalité'!$F17:J17)-SUM('Prévisions '!$F16:J16))/SUM('Prévisions '!$F16:J16)</f>
        <v>#DIV/0!</v>
      </c>
      <c r="H11" s="1" t="e">
        <f>(SUM('Suivi de la réalité'!$F17:K17)-SUM('Prévisions '!$F16:K16))/SUM('Prévisions '!$F16:K16)</f>
        <v>#DIV/0!</v>
      </c>
      <c r="I11" s="1" t="e">
        <f>(SUM('Suivi de la réalité'!$F17:L17)-SUM('Prévisions '!$F16:L16))/SUM('Prévisions '!$F16:L16)</f>
        <v>#DIV/0!</v>
      </c>
      <c r="J11" s="1" t="e">
        <f>(SUM('Suivi de la réalité'!$F17:M17)-SUM('Prévisions '!$F16:M16))/SUM('Prévisions '!$F16:M16)</f>
        <v>#DIV/0!</v>
      </c>
      <c r="K11" s="1" t="e">
        <f>(SUM('Suivi de la réalité'!$F17:N17)-SUM('Prévisions '!$F16:N16))/SUM('Prévisions '!$F16:N16)</f>
        <v>#DIV/0!</v>
      </c>
      <c r="L11" s="1" t="e">
        <f>(SUM('Suivi de la réalité'!$F17:O17)-SUM('Prévisions '!$F16:O16))/SUM('Prévisions '!$F16:O16)</f>
        <v>#DIV/0!</v>
      </c>
      <c r="M11" s="1" t="e">
        <f>(SUM('Suivi de la réalité'!$F17:P17)-SUM('Prévisions '!$F16:P16))/SUM('Prévisions '!$F16:P16)</f>
        <v>#DIV/0!</v>
      </c>
      <c r="N11" s="1" t="e">
        <f>(SUM('Suivi de la réalité'!$F17:Q17)-SUM('Prévisions '!$F16:Q16))/SUM('Prévisions '!$F16:Q16)</f>
        <v>#DIV/0!</v>
      </c>
    </row>
    <row r="12" spans="1:14" x14ac:dyDescent="0.25">
      <c r="A12" s="5" t="str">
        <f>'Prévisions '!A17</f>
        <v>Ventes</v>
      </c>
      <c r="B12" s="5">
        <f>'Prévisions '!B17</f>
        <v>0</v>
      </c>
      <c r="C12" s="1" t="e">
        <f>('Suivi de la réalité'!F18-'Prévisions '!F17)/'Prévisions '!F17</f>
        <v>#DIV/0!</v>
      </c>
      <c r="D12" s="1" t="e">
        <f>(SUM('Suivi de la réalité'!$F18:G18)-SUM('Prévisions '!$F17:G17))/SUM('Prévisions '!$F17:G17)</f>
        <v>#DIV/0!</v>
      </c>
      <c r="E12" s="1" t="e">
        <f>(SUM('Suivi de la réalité'!$F18:H18)-SUM('Prévisions '!$F17:H17))/SUM('Prévisions '!$F17:H17)</f>
        <v>#DIV/0!</v>
      </c>
      <c r="F12" s="1" t="e">
        <f>(SUM('Suivi de la réalité'!$F18:I18)-SUM('Prévisions '!$F17:I17))/SUM('Prévisions '!$F17:I17)</f>
        <v>#DIV/0!</v>
      </c>
      <c r="G12" s="1" t="e">
        <f>(SUM('Suivi de la réalité'!$F18:J18)-SUM('Prévisions '!$F17:J17))/SUM('Prévisions '!$F17:J17)</f>
        <v>#DIV/0!</v>
      </c>
      <c r="H12" s="1" t="e">
        <f>(SUM('Suivi de la réalité'!$F18:K18)-SUM('Prévisions '!$F17:K17))/SUM('Prévisions '!$F17:K17)</f>
        <v>#DIV/0!</v>
      </c>
      <c r="I12" s="1" t="e">
        <f>(SUM('Suivi de la réalité'!$F18:L18)-SUM('Prévisions '!$F17:L17))/SUM('Prévisions '!$F17:L17)</f>
        <v>#DIV/0!</v>
      </c>
      <c r="J12" s="1" t="e">
        <f>(SUM('Suivi de la réalité'!$F18:M18)-SUM('Prévisions '!$F17:M17))/SUM('Prévisions '!$F17:M17)</f>
        <v>#DIV/0!</v>
      </c>
      <c r="K12" s="1" t="e">
        <f>(SUM('Suivi de la réalité'!$F18:N18)-SUM('Prévisions '!$F17:N17))/SUM('Prévisions '!$F17:N17)</f>
        <v>#DIV/0!</v>
      </c>
      <c r="L12" s="1" t="e">
        <f>(SUM('Suivi de la réalité'!$F18:O18)-SUM('Prévisions '!$F17:O17))/SUM('Prévisions '!$F17:O17)</f>
        <v>#DIV/0!</v>
      </c>
      <c r="M12" s="1" t="e">
        <f>(SUM('Suivi de la réalité'!$F18:P18)-SUM('Prévisions '!$F17:P17))/SUM('Prévisions '!$F17:P17)</f>
        <v>#DIV/0!</v>
      </c>
      <c r="N12" s="1" t="e">
        <f>(SUM('Suivi de la réalité'!$F18:Q18)-SUM('Prévisions '!$F17:Q17))/SUM('Prévisions '!$F17:Q17)</f>
        <v>#DIV/0!</v>
      </c>
    </row>
    <row r="13" spans="1:14" x14ac:dyDescent="0.25">
      <c r="A13" s="5" t="str">
        <f>'Prévisions '!A18</f>
        <v>Ventes</v>
      </c>
      <c r="B13" s="5">
        <f>'Prévisions '!B18</f>
        <v>0</v>
      </c>
      <c r="C13" s="1" t="e">
        <f>('Suivi de la réalité'!F19-'Prévisions '!F18)/'Prévisions '!F18</f>
        <v>#DIV/0!</v>
      </c>
      <c r="D13" s="1" t="e">
        <f>(SUM('Suivi de la réalité'!$F19:G19)-SUM('Prévisions '!$F18:G18))/SUM('Prévisions '!$F18:G18)</f>
        <v>#DIV/0!</v>
      </c>
      <c r="E13" s="1" t="e">
        <f>(SUM('Suivi de la réalité'!$F19:H19)-SUM('Prévisions '!$F18:H18))/SUM('Prévisions '!$F18:H18)</f>
        <v>#DIV/0!</v>
      </c>
      <c r="F13" s="1" t="e">
        <f>(SUM('Suivi de la réalité'!$F19:I19)-SUM('Prévisions '!$F18:I18))/SUM('Prévisions '!$F18:I18)</f>
        <v>#DIV/0!</v>
      </c>
      <c r="G13" s="1" t="e">
        <f>(SUM('Suivi de la réalité'!$F19:J19)-SUM('Prévisions '!$F18:J18))/SUM('Prévisions '!$F18:J18)</f>
        <v>#DIV/0!</v>
      </c>
      <c r="H13" s="1" t="e">
        <f>(SUM('Suivi de la réalité'!$F19:K19)-SUM('Prévisions '!$F18:K18))/SUM('Prévisions '!$F18:K18)</f>
        <v>#DIV/0!</v>
      </c>
      <c r="I13" s="1" t="e">
        <f>(SUM('Suivi de la réalité'!$F19:L19)-SUM('Prévisions '!$F18:L18))/SUM('Prévisions '!$F18:L18)</f>
        <v>#DIV/0!</v>
      </c>
      <c r="J13" s="1" t="e">
        <f>(SUM('Suivi de la réalité'!$F19:M19)-SUM('Prévisions '!$F18:M18))/SUM('Prévisions '!$F18:M18)</f>
        <v>#DIV/0!</v>
      </c>
      <c r="K13" s="1" t="e">
        <f>(SUM('Suivi de la réalité'!$F19:N19)-SUM('Prévisions '!$F18:N18))/SUM('Prévisions '!$F18:N18)</f>
        <v>#DIV/0!</v>
      </c>
      <c r="L13" s="1" t="e">
        <f>(SUM('Suivi de la réalité'!$F19:O19)-SUM('Prévisions '!$F18:O18))/SUM('Prévisions '!$F18:O18)</f>
        <v>#DIV/0!</v>
      </c>
      <c r="M13" s="1" t="e">
        <f>(SUM('Suivi de la réalité'!$F19:P19)-SUM('Prévisions '!$F18:P18))/SUM('Prévisions '!$F18:P18)</f>
        <v>#DIV/0!</v>
      </c>
      <c r="N13" s="1" t="e">
        <f>(SUM('Suivi de la réalité'!$F19:Q19)-SUM('Prévisions '!$F18:Q18))/SUM('Prévisions '!$F18:Q18)</f>
        <v>#DIV/0!</v>
      </c>
    </row>
    <row r="14" spans="1:14" x14ac:dyDescent="0.25">
      <c r="A14" s="5" t="str">
        <f>'Prévisions '!A19</f>
        <v>Ventes</v>
      </c>
      <c r="B14" s="5">
        <f>'Prévisions '!B19</f>
        <v>0</v>
      </c>
      <c r="C14" s="1" t="e">
        <f>('Suivi de la réalité'!F20-'Prévisions '!F19)/'Prévisions '!F19</f>
        <v>#DIV/0!</v>
      </c>
      <c r="D14" s="1" t="e">
        <f>(SUM('Suivi de la réalité'!$F20:G20)-SUM('Prévisions '!$F19:G19))/SUM('Prévisions '!$F19:G19)</f>
        <v>#DIV/0!</v>
      </c>
      <c r="E14" s="1" t="e">
        <f>(SUM('Suivi de la réalité'!$F20:H20)-SUM('Prévisions '!$F19:H19))/SUM('Prévisions '!$F19:H19)</f>
        <v>#DIV/0!</v>
      </c>
      <c r="F14" s="1" t="e">
        <f>(SUM('Suivi de la réalité'!$F20:I20)-SUM('Prévisions '!$F19:I19))/SUM('Prévisions '!$F19:I19)</f>
        <v>#DIV/0!</v>
      </c>
      <c r="G14" s="1" t="e">
        <f>(SUM('Suivi de la réalité'!$F20:J20)-SUM('Prévisions '!$F19:J19))/SUM('Prévisions '!$F19:J19)</f>
        <v>#DIV/0!</v>
      </c>
      <c r="H14" s="1" t="e">
        <f>(SUM('Suivi de la réalité'!$F20:K20)-SUM('Prévisions '!$F19:K19))/SUM('Prévisions '!$F19:K19)</f>
        <v>#DIV/0!</v>
      </c>
      <c r="I14" s="1" t="e">
        <f>(SUM('Suivi de la réalité'!$F20:L20)-SUM('Prévisions '!$F19:L19))/SUM('Prévisions '!$F19:L19)</f>
        <v>#DIV/0!</v>
      </c>
      <c r="J14" s="1" t="e">
        <f>(SUM('Suivi de la réalité'!$F20:M20)-SUM('Prévisions '!$F19:M19))/SUM('Prévisions '!$F19:M19)</f>
        <v>#DIV/0!</v>
      </c>
      <c r="K14" s="1" t="e">
        <f>(SUM('Suivi de la réalité'!$F20:N20)-SUM('Prévisions '!$F19:N19))/SUM('Prévisions '!$F19:N19)</f>
        <v>#DIV/0!</v>
      </c>
      <c r="L14" s="1" t="e">
        <f>(SUM('Suivi de la réalité'!$F20:O20)-SUM('Prévisions '!$F19:O19))/SUM('Prévisions '!$F19:O19)</f>
        <v>#DIV/0!</v>
      </c>
      <c r="M14" s="1" t="e">
        <f>(SUM('Suivi de la réalité'!$F20:P20)-SUM('Prévisions '!$F19:P19))/SUM('Prévisions '!$F19:P19)</f>
        <v>#DIV/0!</v>
      </c>
      <c r="N14" s="1" t="e">
        <f>(SUM('Suivi de la réalité'!$F20:Q20)-SUM('Prévisions '!$F19:Q19))/SUM('Prévisions '!$F19:Q19)</f>
        <v>#DIV/0!</v>
      </c>
    </row>
    <row r="15" spans="1:14" s="6" customFormat="1" ht="15" thickBot="1" x14ac:dyDescent="0.3">
      <c r="A15" s="7" t="str">
        <f>'Prévisions '!A20</f>
        <v>Ventes</v>
      </c>
      <c r="B15" s="7">
        <f>'Prévisions '!B20</f>
        <v>0</v>
      </c>
      <c r="C15" s="11" t="e">
        <f>('Suivi de la réalité'!F21-'Prévisions '!F20)/'Prévisions '!F20</f>
        <v>#DIV/0!</v>
      </c>
      <c r="D15" s="11" t="e">
        <f>(SUM('Suivi de la réalité'!$F21:G21)-SUM('Prévisions '!$F20:G20))/SUM('Prévisions '!$F20:G20)</f>
        <v>#DIV/0!</v>
      </c>
      <c r="E15" s="11" t="e">
        <f>(SUM('Suivi de la réalité'!$F21:H21)-SUM('Prévisions '!$F20:H20))/SUM('Prévisions '!$F20:H20)</f>
        <v>#DIV/0!</v>
      </c>
      <c r="F15" s="11" t="e">
        <f>(SUM('Suivi de la réalité'!$F21:I21)-SUM('Prévisions '!$F20:I20))/SUM('Prévisions '!$F20:I20)</f>
        <v>#DIV/0!</v>
      </c>
      <c r="G15" s="11" t="e">
        <f>(SUM('Suivi de la réalité'!$F21:J21)-SUM('Prévisions '!$F20:J20))/SUM('Prévisions '!$F20:J20)</f>
        <v>#DIV/0!</v>
      </c>
      <c r="H15" s="11" t="e">
        <f>(SUM('Suivi de la réalité'!$F21:K21)-SUM('Prévisions '!$F20:K20))/SUM('Prévisions '!$F20:K20)</f>
        <v>#DIV/0!</v>
      </c>
      <c r="I15" s="11" t="e">
        <f>(SUM('Suivi de la réalité'!$F21:L21)-SUM('Prévisions '!$F20:L20))/SUM('Prévisions '!$F20:L20)</f>
        <v>#DIV/0!</v>
      </c>
      <c r="J15" s="11" t="e">
        <f>(SUM('Suivi de la réalité'!$F21:M21)-SUM('Prévisions '!$F20:M20))/SUM('Prévisions '!$F20:M20)</f>
        <v>#DIV/0!</v>
      </c>
      <c r="K15" s="11" t="e">
        <f>(SUM('Suivi de la réalité'!$F21:N21)-SUM('Prévisions '!$F20:N20))/SUM('Prévisions '!$F20:N20)</f>
        <v>#DIV/0!</v>
      </c>
      <c r="L15" s="11" t="e">
        <f>(SUM('Suivi de la réalité'!$F21:O21)-SUM('Prévisions '!$F20:O20))/SUM('Prévisions '!$F20:O20)</f>
        <v>#DIV/0!</v>
      </c>
      <c r="M15" s="11" t="e">
        <f>(SUM('Suivi de la réalité'!$F21:P21)-SUM('Prévisions '!$F20:P20))/SUM('Prévisions '!$F20:P20)</f>
        <v>#DIV/0!</v>
      </c>
      <c r="N15" s="11" t="e">
        <f>(SUM('Suivi de la réalité'!$F21:Q21)-SUM('Prévisions '!$F20:Q20))/SUM('Prévisions '!$F20:Q20)</f>
        <v>#DIV/0!</v>
      </c>
    </row>
    <row r="16" spans="1:14" ht="15" thickTop="1" x14ac:dyDescent="0.25">
      <c r="A16" s="5" t="str">
        <f>'Prévisions '!A21</f>
        <v>Ventes</v>
      </c>
      <c r="B16" s="5" t="str">
        <f>'Prévisions '!B21</f>
        <v>Ventes totales</v>
      </c>
      <c r="C16" s="1" t="e">
        <f>('Suivi de la réalité'!F22-'Prévisions '!F21)/'Prévisions '!F21</f>
        <v>#DIV/0!</v>
      </c>
      <c r="D16" s="1" t="e">
        <f>(SUM('Suivi de la réalité'!$F22:G22)-SUM('Prévisions '!$F21:G21))/SUM('Prévisions '!$F21:G21)</f>
        <v>#DIV/0!</v>
      </c>
      <c r="E16" s="1" t="e">
        <f>(SUM('Suivi de la réalité'!$F22:H22)-SUM('Prévisions '!$F21:H21))/SUM('Prévisions '!$F21:H21)</f>
        <v>#DIV/0!</v>
      </c>
      <c r="F16" s="1" t="e">
        <f>(SUM('Suivi de la réalité'!$F22:I22)-SUM('Prévisions '!$F21:I21))/SUM('Prévisions '!$F21:I21)</f>
        <v>#DIV/0!</v>
      </c>
      <c r="G16" s="1" t="e">
        <f>(SUM('Suivi de la réalité'!$F22:J22)-SUM('Prévisions '!$F21:J21))/SUM('Prévisions '!$F21:J21)</f>
        <v>#DIV/0!</v>
      </c>
      <c r="H16" s="1" t="e">
        <f>(SUM('Suivi de la réalité'!$F22:K22)-SUM('Prévisions '!$F21:K21))/SUM('Prévisions '!$F21:K21)</f>
        <v>#DIV/0!</v>
      </c>
      <c r="I16" s="1" t="e">
        <f>(SUM('Suivi de la réalité'!$F22:L22)-SUM('Prévisions '!$F21:L21))/SUM('Prévisions '!$F21:L21)</f>
        <v>#DIV/0!</v>
      </c>
      <c r="J16" s="1" t="e">
        <f>(SUM('Suivi de la réalité'!$F22:M22)-SUM('Prévisions '!$F21:M21))/SUM('Prévisions '!$F21:M21)</f>
        <v>#DIV/0!</v>
      </c>
      <c r="K16" s="1" t="e">
        <f>(SUM('Suivi de la réalité'!$F22:N22)-SUM('Prévisions '!$F21:N21))/SUM('Prévisions '!$F21:N21)</f>
        <v>#DIV/0!</v>
      </c>
      <c r="L16" s="1" t="e">
        <f>(SUM('Suivi de la réalité'!$F22:O22)-SUM('Prévisions '!$F21:O21))/SUM('Prévisions '!$F21:O21)</f>
        <v>#DIV/0!</v>
      </c>
      <c r="M16" s="1" t="e">
        <f>(SUM('Suivi de la réalité'!$F22:P22)-SUM('Prévisions '!$F21:P21))/SUM('Prévisions '!$F21:P21)</f>
        <v>#DIV/0!</v>
      </c>
      <c r="N16" s="1" t="e">
        <f>(SUM('Suivi de la réalité'!$F22:Q22)-SUM('Prévisions '!$F21:Q21))/SUM('Prévisions '!$F21:Q21)</f>
        <v>#DIV/0!</v>
      </c>
    </row>
    <row r="17" spans="1:14" s="12" customFormat="1" x14ac:dyDescent="0.25">
      <c r="A17" s="15"/>
      <c r="B17" s="15" t="s">
        <v>64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x14ac:dyDescent="0.25">
      <c r="A18" s="5" t="str">
        <f>'Prévisions '!A23</f>
        <v>Dépenses</v>
      </c>
      <c r="B18" s="5" t="str">
        <f>'Prévisions '!B23</f>
        <v>Achats pour la revente</v>
      </c>
      <c r="C18" s="1" t="e">
        <f>('Suivi de la réalité'!F24-'Prévisions '!F23)/'Prévisions '!F23</f>
        <v>#DIV/0!</v>
      </c>
      <c r="D18" s="1" t="e">
        <f>(SUM('Suivi de la réalité'!$F24:G24)-SUM('Prévisions '!$F23:G23))/SUM('Prévisions '!$F23:G23)</f>
        <v>#DIV/0!</v>
      </c>
      <c r="E18" s="1" t="e">
        <f>(SUM('Suivi de la réalité'!$F24:H24)-SUM('Prévisions '!$F23:H23))/SUM('Prévisions '!$F23:H23)</f>
        <v>#DIV/0!</v>
      </c>
      <c r="F18" s="1" t="e">
        <f>(SUM('Suivi de la réalité'!$F24:I24)-SUM('Prévisions '!$F23:I23))/SUM('Prévisions '!$F23:I23)</f>
        <v>#DIV/0!</v>
      </c>
      <c r="G18" s="1" t="e">
        <f>(SUM('Suivi de la réalité'!$F24:J24)-SUM('Prévisions '!$F23:J23))/SUM('Prévisions '!$F23:J23)</f>
        <v>#DIV/0!</v>
      </c>
      <c r="H18" s="1" t="e">
        <f>(SUM('Suivi de la réalité'!$F24:K24)-SUM('Prévisions '!$F23:K23))/SUM('Prévisions '!$F23:K23)</f>
        <v>#DIV/0!</v>
      </c>
      <c r="I18" s="1" t="e">
        <f>(SUM('Suivi de la réalité'!$F24:L24)-SUM('Prévisions '!$F23:L23))/SUM('Prévisions '!$F23:L23)</f>
        <v>#DIV/0!</v>
      </c>
      <c r="J18" s="1" t="e">
        <f>(SUM('Suivi de la réalité'!$F24:M24)-SUM('Prévisions '!$F23:M23))/SUM('Prévisions '!$F23:M23)</f>
        <v>#DIV/0!</v>
      </c>
      <c r="K18" s="1" t="e">
        <f>(SUM('Suivi de la réalité'!$F24:N24)-SUM('Prévisions '!$F23:N23))/SUM('Prévisions '!$F23:N23)</f>
        <v>#DIV/0!</v>
      </c>
      <c r="L18" s="1" t="e">
        <f>(SUM('Suivi de la réalité'!$F24:O24)-SUM('Prévisions '!$F23:O23))/SUM('Prévisions '!$F23:O23)</f>
        <v>#DIV/0!</v>
      </c>
      <c r="M18" s="1" t="e">
        <f>(SUM('Suivi de la réalité'!$F24:P24)-SUM('Prévisions '!$F23:P23))/SUM('Prévisions '!$F23:P23)</f>
        <v>#DIV/0!</v>
      </c>
      <c r="N18" s="1" t="e">
        <f>(SUM('Suivi de la réalité'!$F24:Q24)-SUM('Prévisions '!$F23:Q23))/SUM('Prévisions '!$F23:Q23)</f>
        <v>#DIV/0!</v>
      </c>
    </row>
    <row r="19" spans="1:14" x14ac:dyDescent="0.25">
      <c r="A19" s="5" t="str">
        <f>'Prévisions '!A24</f>
        <v>Dépenses</v>
      </c>
      <c r="B19" s="5" t="str">
        <f>'Prévisions '!B24</f>
        <v>Assurances générales</v>
      </c>
      <c r="C19" s="1" t="e">
        <f>('Suivi de la réalité'!F25-'Prévisions '!F24)/'Prévisions '!F24</f>
        <v>#DIV/0!</v>
      </c>
      <c r="D19" s="1" t="e">
        <f>(SUM('Suivi de la réalité'!$F25:G25)-SUM('Prévisions '!$F24:G24))/SUM('Prévisions '!$F24:G24)</f>
        <v>#DIV/0!</v>
      </c>
      <c r="E19" s="1" t="e">
        <f>(SUM('Suivi de la réalité'!$F25:H25)-SUM('Prévisions '!$F24:H24))/SUM('Prévisions '!$F24:H24)</f>
        <v>#DIV/0!</v>
      </c>
      <c r="F19" s="1" t="e">
        <f>(SUM('Suivi de la réalité'!$F25:I25)-SUM('Prévisions '!$F24:I24))/SUM('Prévisions '!$F24:I24)</f>
        <v>#DIV/0!</v>
      </c>
      <c r="G19" s="1" t="e">
        <f>(SUM('Suivi de la réalité'!$F25:J25)-SUM('Prévisions '!$F24:J24))/SUM('Prévisions '!$F24:J24)</f>
        <v>#DIV/0!</v>
      </c>
      <c r="H19" s="1" t="e">
        <f>(SUM('Suivi de la réalité'!$F25:K25)-SUM('Prévisions '!$F24:K24))/SUM('Prévisions '!$F24:K24)</f>
        <v>#DIV/0!</v>
      </c>
      <c r="I19" s="1" t="e">
        <f>(SUM('Suivi de la réalité'!$F25:L25)-SUM('Prévisions '!$F24:L24))/SUM('Prévisions '!$F24:L24)</f>
        <v>#DIV/0!</v>
      </c>
      <c r="J19" s="1" t="e">
        <f>(SUM('Suivi de la réalité'!$F25:M25)-SUM('Prévisions '!$F24:M24))/SUM('Prévisions '!$F24:M24)</f>
        <v>#DIV/0!</v>
      </c>
      <c r="K19" s="1" t="e">
        <f>(SUM('Suivi de la réalité'!$F25:N25)-SUM('Prévisions '!$F24:N24))/SUM('Prévisions '!$F24:N24)</f>
        <v>#DIV/0!</v>
      </c>
      <c r="L19" s="1" t="e">
        <f>(SUM('Suivi de la réalité'!$F25:O25)-SUM('Prévisions '!$F24:O24))/SUM('Prévisions '!$F24:O24)</f>
        <v>#DIV/0!</v>
      </c>
      <c r="M19" s="1" t="e">
        <f>(SUM('Suivi de la réalité'!$F25:P25)-SUM('Prévisions '!$F24:P24))/SUM('Prévisions '!$F24:P24)</f>
        <v>#DIV/0!</v>
      </c>
      <c r="N19" s="1" t="e">
        <f>(SUM('Suivi de la réalité'!$F25:Q25)-SUM('Prévisions '!$F24:Q24))/SUM('Prévisions '!$F24:Q24)</f>
        <v>#DIV/0!</v>
      </c>
    </row>
    <row r="20" spans="1:14" x14ac:dyDescent="0.25">
      <c r="A20" s="5" t="str">
        <f>'Prévisions '!A25</f>
        <v>Dépenses</v>
      </c>
      <c r="B20" s="5" t="str">
        <f>'Prévisions '!B25</f>
        <v>Autres frais variables</v>
      </c>
      <c r="C20" s="1" t="e">
        <f>('Suivi de la réalité'!F26-'Prévisions '!F25)/'Prévisions '!F25</f>
        <v>#DIV/0!</v>
      </c>
      <c r="D20" s="1" t="e">
        <f>(SUM('Suivi de la réalité'!$F26:G26)-SUM('Prévisions '!$F25:G25))/SUM('Prévisions '!$F25:G25)</f>
        <v>#DIV/0!</v>
      </c>
      <c r="E20" s="1" t="e">
        <f>(SUM('Suivi de la réalité'!$F26:H26)-SUM('Prévisions '!$F25:H25))/SUM('Prévisions '!$F25:H25)</f>
        <v>#DIV/0!</v>
      </c>
      <c r="F20" s="1" t="e">
        <f>(SUM('Suivi de la réalité'!$F26:I26)-SUM('Prévisions '!$F25:I25))/SUM('Prévisions '!$F25:I25)</f>
        <v>#DIV/0!</v>
      </c>
      <c r="G20" s="1" t="e">
        <f>(SUM('Suivi de la réalité'!$F26:J26)-SUM('Prévisions '!$F25:J25))/SUM('Prévisions '!$F25:J25)</f>
        <v>#DIV/0!</v>
      </c>
      <c r="H20" s="1" t="e">
        <f>(SUM('Suivi de la réalité'!$F26:K26)-SUM('Prévisions '!$F25:K25))/SUM('Prévisions '!$F25:K25)</f>
        <v>#DIV/0!</v>
      </c>
      <c r="I20" s="1" t="e">
        <f>(SUM('Suivi de la réalité'!$F26:L26)-SUM('Prévisions '!$F25:L25))/SUM('Prévisions '!$F25:L25)</f>
        <v>#DIV/0!</v>
      </c>
      <c r="J20" s="1" t="e">
        <f>(SUM('Suivi de la réalité'!$F26:M26)-SUM('Prévisions '!$F25:M25))/SUM('Prévisions '!$F25:M25)</f>
        <v>#DIV/0!</v>
      </c>
      <c r="K20" s="1" t="e">
        <f>(SUM('Suivi de la réalité'!$F26:N26)-SUM('Prévisions '!$F25:N25))/SUM('Prévisions '!$F25:N25)</f>
        <v>#DIV/0!</v>
      </c>
      <c r="L20" s="1" t="e">
        <f>(SUM('Suivi de la réalité'!$F26:O26)-SUM('Prévisions '!$F25:O25))/SUM('Prévisions '!$F25:O25)</f>
        <v>#DIV/0!</v>
      </c>
      <c r="M20" s="1" t="e">
        <f>(SUM('Suivi de la réalité'!$F26:P26)-SUM('Prévisions '!$F25:P25))/SUM('Prévisions '!$F25:P25)</f>
        <v>#DIV/0!</v>
      </c>
      <c r="N20" s="1" t="e">
        <f>(SUM('Suivi de la réalité'!$F26:Q26)-SUM('Prévisions '!$F25:Q25))/SUM('Prévisions '!$F25:Q25)</f>
        <v>#DIV/0!</v>
      </c>
    </row>
    <row r="21" spans="1:14" x14ac:dyDescent="0.25">
      <c r="A21" s="5" t="str">
        <f>'Prévisions '!A26</f>
        <v>Dépenses</v>
      </c>
      <c r="B21" s="5" t="str">
        <f>'Prévisions '!B26</f>
        <v>Avantages ou dons en nature</v>
      </c>
      <c r="C21" s="1" t="e">
        <f>('Suivi de la réalité'!F27-'Prévisions '!F26)/'Prévisions '!F26</f>
        <v>#DIV/0!</v>
      </c>
      <c r="D21" s="1" t="e">
        <f>(SUM('Suivi de la réalité'!$F27:G27)-SUM('Prévisions '!$F26:G26))/SUM('Prévisions '!$F26:G26)</f>
        <v>#DIV/0!</v>
      </c>
      <c r="E21" s="1" t="e">
        <f>(SUM('Suivi de la réalité'!$F27:H27)-SUM('Prévisions '!$F26:H26))/SUM('Prévisions '!$F26:H26)</f>
        <v>#DIV/0!</v>
      </c>
      <c r="F21" s="1" t="e">
        <f>(SUM('Suivi de la réalité'!$F27:I27)-SUM('Prévisions '!$F26:I26))/SUM('Prévisions '!$F26:I26)</f>
        <v>#DIV/0!</v>
      </c>
      <c r="G21" s="1" t="e">
        <f>(SUM('Suivi de la réalité'!$F27:J27)-SUM('Prévisions '!$F26:J26))/SUM('Prévisions '!$F26:J26)</f>
        <v>#DIV/0!</v>
      </c>
      <c r="H21" s="1" t="e">
        <f>(SUM('Suivi de la réalité'!$F27:K27)-SUM('Prévisions '!$F26:K26))/SUM('Prévisions '!$F26:K26)</f>
        <v>#DIV/0!</v>
      </c>
      <c r="I21" s="1" t="e">
        <f>(SUM('Suivi de la réalité'!$F27:L27)-SUM('Prévisions '!$F26:L26))/SUM('Prévisions '!$F26:L26)</f>
        <v>#DIV/0!</v>
      </c>
      <c r="J21" s="1" t="e">
        <f>(SUM('Suivi de la réalité'!$F27:M27)-SUM('Prévisions '!$F26:M26))/SUM('Prévisions '!$F26:M26)</f>
        <v>#DIV/0!</v>
      </c>
      <c r="K21" s="1" t="e">
        <f>(SUM('Suivi de la réalité'!$F27:N27)-SUM('Prévisions '!$F26:N26))/SUM('Prévisions '!$F26:N26)</f>
        <v>#DIV/0!</v>
      </c>
      <c r="L21" s="1" t="e">
        <f>(SUM('Suivi de la réalité'!$F27:O27)-SUM('Prévisions '!$F26:O26))/SUM('Prévisions '!$F26:O26)</f>
        <v>#DIV/0!</v>
      </c>
      <c r="M21" s="1" t="e">
        <f>(SUM('Suivi de la réalité'!$F27:P27)-SUM('Prévisions '!$F26:P26))/SUM('Prévisions '!$F26:P26)</f>
        <v>#DIV/0!</v>
      </c>
      <c r="N21" s="1" t="e">
        <f>(SUM('Suivi de la réalité'!$F27:Q27)-SUM('Prévisions '!$F26:Q26))/SUM('Prévisions '!$F26:Q26)</f>
        <v>#DIV/0!</v>
      </c>
    </row>
    <row r="22" spans="1:14" x14ac:dyDescent="0.25">
      <c r="A22" s="5" t="str">
        <f>'Prévisions '!A27</f>
        <v>Dépenses</v>
      </c>
      <c r="B22" s="5" t="str">
        <f>'Prévisions '!B27</f>
        <v>Carburant</v>
      </c>
      <c r="C22" s="1" t="e">
        <f>('Suivi de la réalité'!F28-'Prévisions '!F27)/'Prévisions '!F27</f>
        <v>#DIV/0!</v>
      </c>
      <c r="D22" s="1" t="e">
        <f>(SUM('Suivi de la réalité'!$F28:G28)-SUM('Prévisions '!$F27:G27))/SUM('Prévisions '!$F27:G27)</f>
        <v>#DIV/0!</v>
      </c>
      <c r="E22" s="1" t="e">
        <f>(SUM('Suivi de la réalité'!$F28:H28)-SUM('Prévisions '!$F27:H27))/SUM('Prévisions '!$F27:H27)</f>
        <v>#DIV/0!</v>
      </c>
      <c r="F22" s="1" t="e">
        <f>(SUM('Suivi de la réalité'!$F28:I28)-SUM('Prévisions '!$F27:I27))/SUM('Prévisions '!$F27:I27)</f>
        <v>#DIV/0!</v>
      </c>
      <c r="G22" s="1" t="e">
        <f>(SUM('Suivi de la réalité'!$F28:J28)-SUM('Prévisions '!$F27:J27))/SUM('Prévisions '!$F27:J27)</f>
        <v>#DIV/0!</v>
      </c>
      <c r="H22" s="1" t="e">
        <f>(SUM('Suivi de la réalité'!$F28:K28)-SUM('Prévisions '!$F27:K27))/SUM('Prévisions '!$F27:K27)</f>
        <v>#DIV/0!</v>
      </c>
      <c r="I22" s="1" t="e">
        <f>(SUM('Suivi de la réalité'!$F28:L28)-SUM('Prévisions '!$F27:L27))/SUM('Prévisions '!$F27:L27)</f>
        <v>#DIV/0!</v>
      </c>
      <c r="J22" s="1" t="e">
        <f>(SUM('Suivi de la réalité'!$F28:M28)-SUM('Prévisions '!$F27:M27))/SUM('Prévisions '!$F27:M27)</f>
        <v>#DIV/0!</v>
      </c>
      <c r="K22" s="1" t="e">
        <f>(SUM('Suivi de la réalité'!$F28:N28)-SUM('Prévisions '!$F27:N27))/SUM('Prévisions '!$F27:N27)</f>
        <v>#DIV/0!</v>
      </c>
      <c r="L22" s="1" t="e">
        <f>(SUM('Suivi de la réalité'!$F28:O28)-SUM('Prévisions '!$F27:O27))/SUM('Prévisions '!$F27:O27)</f>
        <v>#DIV/0!</v>
      </c>
      <c r="M22" s="1" t="e">
        <f>(SUM('Suivi de la réalité'!$F28:P28)-SUM('Prévisions '!$F27:P27))/SUM('Prévisions '!$F27:P27)</f>
        <v>#DIV/0!</v>
      </c>
      <c r="N22" s="1" t="e">
        <f>(SUM('Suivi de la réalité'!$F28:Q28)-SUM('Prévisions '!$F27:Q27))/SUM('Prévisions '!$F27:Q27)</f>
        <v>#DIV/0!</v>
      </c>
    </row>
    <row r="23" spans="1:14" x14ac:dyDescent="0.25">
      <c r="A23" s="5" t="str">
        <f>'Prévisions '!A28</f>
        <v>Dépenses</v>
      </c>
      <c r="B23" s="5" t="str">
        <f>'Prévisions '!B28</f>
        <v xml:space="preserve">Chauffage </v>
      </c>
      <c r="C23" s="1" t="e">
        <f>('Suivi de la réalité'!F29-'Prévisions '!F28)/'Prévisions '!F28</f>
        <v>#DIV/0!</v>
      </c>
      <c r="D23" s="1" t="e">
        <f>(SUM('Suivi de la réalité'!$F29:G29)-SUM('Prévisions '!$F28:G28))/SUM('Prévisions '!$F28:G28)</f>
        <v>#DIV/0!</v>
      </c>
      <c r="E23" s="1" t="e">
        <f>(SUM('Suivi de la réalité'!$F29:H29)-SUM('Prévisions '!$F28:H28))/SUM('Prévisions '!$F28:H28)</f>
        <v>#DIV/0!</v>
      </c>
      <c r="F23" s="1" t="e">
        <f>(SUM('Suivi de la réalité'!$F29:I29)-SUM('Prévisions '!$F28:I28))/SUM('Prévisions '!$F28:I28)</f>
        <v>#DIV/0!</v>
      </c>
      <c r="G23" s="1" t="e">
        <f>(SUM('Suivi de la réalité'!$F29:J29)-SUM('Prévisions '!$F28:J28))/SUM('Prévisions '!$F28:J28)</f>
        <v>#DIV/0!</v>
      </c>
      <c r="H23" s="1" t="e">
        <f>(SUM('Suivi de la réalité'!$F29:K29)-SUM('Prévisions '!$F28:K28))/SUM('Prévisions '!$F28:K28)</f>
        <v>#DIV/0!</v>
      </c>
      <c r="I23" s="1" t="e">
        <f>(SUM('Suivi de la réalité'!$F29:L29)-SUM('Prévisions '!$F28:L28))/SUM('Prévisions '!$F28:L28)</f>
        <v>#DIV/0!</v>
      </c>
      <c r="J23" s="1" t="e">
        <f>(SUM('Suivi de la réalité'!$F29:M29)-SUM('Prévisions '!$F28:M28))/SUM('Prévisions '!$F28:M28)</f>
        <v>#DIV/0!</v>
      </c>
      <c r="K23" s="1" t="e">
        <f>(SUM('Suivi de la réalité'!$F29:N29)-SUM('Prévisions '!$F28:N28))/SUM('Prévisions '!$F28:N28)</f>
        <v>#DIV/0!</v>
      </c>
      <c r="L23" s="1" t="e">
        <f>(SUM('Suivi de la réalité'!$F29:O29)-SUM('Prévisions '!$F28:O28))/SUM('Prévisions '!$F28:O28)</f>
        <v>#DIV/0!</v>
      </c>
      <c r="M23" s="1" t="e">
        <f>(SUM('Suivi de la réalité'!$F29:P29)-SUM('Prévisions '!$F28:P28))/SUM('Prévisions '!$F28:P28)</f>
        <v>#DIV/0!</v>
      </c>
      <c r="N23" s="1" t="e">
        <f>(SUM('Suivi de la réalité'!$F29:Q29)-SUM('Prévisions '!$F28:Q28))/SUM('Prévisions '!$F28:Q28)</f>
        <v>#DIV/0!</v>
      </c>
    </row>
    <row r="24" spans="1:14" x14ac:dyDescent="0.25">
      <c r="A24" s="5" t="str">
        <f>'Prévisions '!A29</f>
        <v>Dépenses</v>
      </c>
      <c r="B24" s="5" t="str">
        <f>'Prévisions '!B29</f>
        <v xml:space="preserve">Divers  </v>
      </c>
      <c r="C24" s="1" t="e">
        <f>('Suivi de la réalité'!F30-'Prévisions '!F29)/'Prévisions '!F29</f>
        <v>#DIV/0!</v>
      </c>
      <c r="D24" s="1" t="e">
        <f>(SUM('Suivi de la réalité'!$F30:G30)-SUM('Prévisions '!$F29:G29))/SUM('Prévisions '!$F29:G29)</f>
        <v>#DIV/0!</v>
      </c>
      <c r="E24" s="1" t="e">
        <f>(SUM('Suivi de la réalité'!$F30:H30)-SUM('Prévisions '!$F29:H29))/SUM('Prévisions '!$F29:H29)</f>
        <v>#DIV/0!</v>
      </c>
      <c r="F24" s="1" t="e">
        <f>(SUM('Suivi de la réalité'!$F30:I30)-SUM('Prévisions '!$F29:I29))/SUM('Prévisions '!$F29:I29)</f>
        <v>#DIV/0!</v>
      </c>
      <c r="G24" s="1" t="e">
        <f>(SUM('Suivi de la réalité'!$F30:J30)-SUM('Prévisions '!$F29:J29))/SUM('Prévisions '!$F29:J29)</f>
        <v>#DIV/0!</v>
      </c>
      <c r="H24" s="1" t="e">
        <f>(SUM('Suivi de la réalité'!$F30:K30)-SUM('Prévisions '!$F29:K29))/SUM('Prévisions '!$F29:K29)</f>
        <v>#DIV/0!</v>
      </c>
      <c r="I24" s="1" t="e">
        <f>(SUM('Suivi de la réalité'!$F30:L30)-SUM('Prévisions '!$F29:L29))/SUM('Prévisions '!$F29:L29)</f>
        <v>#DIV/0!</v>
      </c>
      <c r="J24" s="1" t="e">
        <f>(SUM('Suivi de la réalité'!$F30:M30)-SUM('Prévisions '!$F29:M29))/SUM('Prévisions '!$F29:M29)</f>
        <v>#DIV/0!</v>
      </c>
      <c r="K24" s="1" t="e">
        <f>(SUM('Suivi de la réalité'!$F30:N30)-SUM('Prévisions '!$F29:N29))/SUM('Prévisions '!$F29:N29)</f>
        <v>#DIV/0!</v>
      </c>
      <c r="L24" s="1" t="e">
        <f>(SUM('Suivi de la réalité'!$F30:O30)-SUM('Prévisions '!$F29:O29))/SUM('Prévisions '!$F29:O29)</f>
        <v>#DIV/0!</v>
      </c>
      <c r="M24" s="1" t="e">
        <f>(SUM('Suivi de la réalité'!$F30:P30)-SUM('Prévisions '!$F29:P29))/SUM('Prévisions '!$F29:P29)</f>
        <v>#DIV/0!</v>
      </c>
      <c r="N24" s="1" t="e">
        <f>(SUM('Suivi de la réalité'!$F30:Q30)-SUM('Prévisions '!$F29:Q29))/SUM('Prévisions '!$F29:Q29)</f>
        <v>#DIV/0!</v>
      </c>
    </row>
    <row r="25" spans="1:14" x14ac:dyDescent="0.25">
      <c r="A25" s="5" t="str">
        <f>'Prévisions '!A30</f>
        <v>Dépenses</v>
      </c>
      <c r="B25" s="5" t="str">
        <f>'Prévisions '!B30</f>
        <v xml:space="preserve">Électricité </v>
      </c>
      <c r="C25" s="1" t="e">
        <f>('Suivi de la réalité'!F31-'Prévisions '!F30)/'Prévisions '!F30</f>
        <v>#DIV/0!</v>
      </c>
      <c r="D25" s="1" t="e">
        <f>(SUM('Suivi de la réalité'!$F31:G31)-SUM('Prévisions '!$F30:G30))/SUM('Prévisions '!$F30:G30)</f>
        <v>#DIV/0!</v>
      </c>
      <c r="E25" s="1" t="e">
        <f>(SUM('Suivi de la réalité'!$F31:H31)-SUM('Prévisions '!$F30:H30))/SUM('Prévisions '!$F30:H30)</f>
        <v>#DIV/0!</v>
      </c>
      <c r="F25" s="1" t="e">
        <f>(SUM('Suivi de la réalité'!$F31:I31)-SUM('Prévisions '!$F30:I30))/SUM('Prévisions '!$F30:I30)</f>
        <v>#DIV/0!</v>
      </c>
      <c r="G25" s="1" t="e">
        <f>(SUM('Suivi de la réalité'!$F31:J31)-SUM('Prévisions '!$F30:J30))/SUM('Prévisions '!$F30:J30)</f>
        <v>#DIV/0!</v>
      </c>
      <c r="H25" s="1" t="e">
        <f>(SUM('Suivi de la réalité'!$F31:K31)-SUM('Prévisions '!$F30:K30))/SUM('Prévisions '!$F30:K30)</f>
        <v>#DIV/0!</v>
      </c>
      <c r="I25" s="1" t="e">
        <f>(SUM('Suivi de la réalité'!$F31:L31)-SUM('Prévisions '!$F30:L30))/SUM('Prévisions '!$F30:L30)</f>
        <v>#DIV/0!</v>
      </c>
      <c r="J25" s="1" t="e">
        <f>(SUM('Suivi de la réalité'!$F31:M31)-SUM('Prévisions '!$F30:M30))/SUM('Prévisions '!$F30:M30)</f>
        <v>#DIV/0!</v>
      </c>
      <c r="K25" s="1" t="e">
        <f>(SUM('Suivi de la réalité'!$F31:N31)-SUM('Prévisions '!$F30:N30))/SUM('Prévisions '!$F30:N30)</f>
        <v>#DIV/0!</v>
      </c>
      <c r="L25" s="1" t="e">
        <f>(SUM('Suivi de la réalité'!$F31:O31)-SUM('Prévisions '!$F30:O30))/SUM('Prévisions '!$F30:O30)</f>
        <v>#DIV/0!</v>
      </c>
      <c r="M25" s="1" t="e">
        <f>(SUM('Suivi de la réalité'!$F31:P31)-SUM('Prévisions '!$F30:P30))/SUM('Prévisions '!$F30:P30)</f>
        <v>#DIV/0!</v>
      </c>
      <c r="N25" s="1" t="e">
        <f>(SUM('Suivi de la réalité'!$F31:Q31)-SUM('Prévisions '!$F30:Q30))/SUM('Prévisions '!$F30:Q30)</f>
        <v>#DIV/0!</v>
      </c>
    </row>
    <row r="26" spans="1:14" x14ac:dyDescent="0.25">
      <c r="A26" s="5" t="str">
        <f>'Prévisions '!A31</f>
        <v>Dépenses</v>
      </c>
      <c r="B26" s="5" t="str">
        <f>'Prévisions '!B31</f>
        <v>Emballages et contenants pour la mise en marché</v>
      </c>
      <c r="C26" s="1" t="e">
        <f>('Suivi de la réalité'!F32-'Prévisions '!F31)/'Prévisions '!F31</f>
        <v>#DIV/0!</v>
      </c>
      <c r="D26" s="1" t="e">
        <f>(SUM('Suivi de la réalité'!$F32:G32)-SUM('Prévisions '!$F31:G31))/SUM('Prévisions '!$F31:G31)</f>
        <v>#DIV/0!</v>
      </c>
      <c r="E26" s="1" t="e">
        <f>(SUM('Suivi de la réalité'!$F32:H32)-SUM('Prévisions '!$F31:H31))/SUM('Prévisions '!$F31:H31)</f>
        <v>#DIV/0!</v>
      </c>
      <c r="F26" s="1" t="e">
        <f>(SUM('Suivi de la réalité'!$F32:I32)-SUM('Prévisions '!$F31:I31))/SUM('Prévisions '!$F31:I31)</f>
        <v>#DIV/0!</v>
      </c>
      <c r="G26" s="1" t="e">
        <f>(SUM('Suivi de la réalité'!$F32:J32)-SUM('Prévisions '!$F31:J31))/SUM('Prévisions '!$F31:J31)</f>
        <v>#DIV/0!</v>
      </c>
      <c r="H26" s="1" t="e">
        <f>(SUM('Suivi de la réalité'!$F32:K32)-SUM('Prévisions '!$F31:K31))/SUM('Prévisions '!$F31:K31)</f>
        <v>#DIV/0!</v>
      </c>
      <c r="I26" s="1" t="e">
        <f>(SUM('Suivi de la réalité'!$F32:L32)-SUM('Prévisions '!$F31:L31))/SUM('Prévisions '!$F31:L31)</f>
        <v>#DIV/0!</v>
      </c>
      <c r="J26" s="1" t="e">
        <f>(SUM('Suivi de la réalité'!$F32:M32)-SUM('Prévisions '!$F31:M31))/SUM('Prévisions '!$F31:M31)</f>
        <v>#DIV/0!</v>
      </c>
      <c r="K26" s="1" t="e">
        <f>(SUM('Suivi de la réalité'!$F32:N32)-SUM('Prévisions '!$F31:N31))/SUM('Prévisions '!$F31:N31)</f>
        <v>#DIV/0!</v>
      </c>
      <c r="L26" s="1" t="e">
        <f>(SUM('Suivi de la réalité'!$F32:O32)-SUM('Prévisions '!$F31:O31))/SUM('Prévisions '!$F31:O31)</f>
        <v>#DIV/0!</v>
      </c>
      <c r="M26" s="1" t="e">
        <f>(SUM('Suivi de la réalité'!$F32:P32)-SUM('Prévisions '!$F31:P31))/SUM('Prévisions '!$F31:P31)</f>
        <v>#DIV/0!</v>
      </c>
      <c r="N26" s="1" t="e">
        <f>(SUM('Suivi de la réalité'!$F32:Q32)-SUM('Prévisions '!$F31:Q31))/SUM('Prévisions '!$F31:Q31)</f>
        <v>#DIV/0!</v>
      </c>
    </row>
    <row r="27" spans="1:14" x14ac:dyDescent="0.25">
      <c r="A27" s="5" t="str">
        <f>'Prévisions '!A32</f>
        <v>Dépenses</v>
      </c>
      <c r="B27" s="5" t="str">
        <f>'Prévisions '!B32</f>
        <v>Entretien bâtiments et terrains</v>
      </c>
      <c r="C27" s="1" t="e">
        <f>('Suivi de la réalité'!F33-'Prévisions '!F32)/'Prévisions '!F32</f>
        <v>#DIV/0!</v>
      </c>
      <c r="D27" s="1" t="e">
        <f>(SUM('Suivi de la réalité'!$F33:G33)-SUM('Prévisions '!$F32:G32))/SUM('Prévisions '!$F32:G32)</f>
        <v>#DIV/0!</v>
      </c>
      <c r="E27" s="1" t="e">
        <f>(SUM('Suivi de la réalité'!$F33:H33)-SUM('Prévisions '!$F32:H32))/SUM('Prévisions '!$F32:H32)</f>
        <v>#DIV/0!</v>
      </c>
      <c r="F27" s="1" t="e">
        <f>(SUM('Suivi de la réalité'!$F33:I33)-SUM('Prévisions '!$F32:I32))/SUM('Prévisions '!$F32:I32)</f>
        <v>#DIV/0!</v>
      </c>
      <c r="G27" s="1" t="e">
        <f>(SUM('Suivi de la réalité'!$F33:J33)-SUM('Prévisions '!$F32:J32))/SUM('Prévisions '!$F32:J32)</f>
        <v>#DIV/0!</v>
      </c>
      <c r="H27" s="1" t="e">
        <f>(SUM('Suivi de la réalité'!$F33:K33)-SUM('Prévisions '!$F32:K32))/SUM('Prévisions '!$F32:K32)</f>
        <v>#DIV/0!</v>
      </c>
      <c r="I27" s="1" t="e">
        <f>(SUM('Suivi de la réalité'!$F33:L33)-SUM('Prévisions '!$F32:L32))/SUM('Prévisions '!$F32:L32)</f>
        <v>#DIV/0!</v>
      </c>
      <c r="J27" s="1" t="e">
        <f>(SUM('Suivi de la réalité'!$F33:M33)-SUM('Prévisions '!$F32:M32))/SUM('Prévisions '!$F32:M32)</f>
        <v>#DIV/0!</v>
      </c>
      <c r="K27" s="1" t="e">
        <f>(SUM('Suivi de la réalité'!$F33:N33)-SUM('Prévisions '!$F32:N32))/SUM('Prévisions '!$F32:N32)</f>
        <v>#DIV/0!</v>
      </c>
      <c r="L27" s="1" t="e">
        <f>(SUM('Suivi de la réalité'!$F33:O33)-SUM('Prévisions '!$F32:O32))/SUM('Prévisions '!$F32:O32)</f>
        <v>#DIV/0!</v>
      </c>
      <c r="M27" s="1" t="e">
        <f>(SUM('Suivi de la réalité'!$F33:P33)-SUM('Prévisions '!$F32:P32))/SUM('Prévisions '!$F32:P32)</f>
        <v>#DIV/0!</v>
      </c>
      <c r="N27" s="1" t="e">
        <f>(SUM('Suivi de la réalité'!$F33:Q33)-SUM('Prévisions '!$F32:Q32))/SUM('Prévisions '!$F32:Q32)</f>
        <v>#DIV/0!</v>
      </c>
    </row>
    <row r="28" spans="1:14" x14ac:dyDescent="0.25">
      <c r="A28" s="5" t="str">
        <f>'Prévisions '!A33</f>
        <v>Dépenses</v>
      </c>
      <c r="B28" s="5" t="str">
        <f>'Prévisions '!B33</f>
        <v>Entretien machinerie et équipements</v>
      </c>
      <c r="C28" s="1" t="e">
        <f>('Suivi de la réalité'!F34-'Prévisions '!F33)/'Prévisions '!F33</f>
        <v>#DIV/0!</v>
      </c>
      <c r="D28" s="1" t="e">
        <f>(SUM('Suivi de la réalité'!$F34:G34)-SUM('Prévisions '!$F33:G33))/SUM('Prévisions '!$F33:G33)</f>
        <v>#DIV/0!</v>
      </c>
      <c r="E28" s="1" t="e">
        <f>(SUM('Suivi de la réalité'!$F34:H34)-SUM('Prévisions '!$F33:H33))/SUM('Prévisions '!$F33:H33)</f>
        <v>#DIV/0!</v>
      </c>
      <c r="F28" s="1" t="e">
        <f>(SUM('Suivi de la réalité'!$F34:I34)-SUM('Prévisions '!$F33:I33))/SUM('Prévisions '!$F33:I33)</f>
        <v>#DIV/0!</v>
      </c>
      <c r="G28" s="1" t="e">
        <f>(SUM('Suivi de la réalité'!$F34:J34)-SUM('Prévisions '!$F33:J33))/SUM('Prévisions '!$F33:J33)</f>
        <v>#DIV/0!</v>
      </c>
      <c r="H28" s="1" t="e">
        <f>(SUM('Suivi de la réalité'!$F34:K34)-SUM('Prévisions '!$F33:K33))/SUM('Prévisions '!$F33:K33)</f>
        <v>#DIV/0!</v>
      </c>
      <c r="I28" s="1" t="e">
        <f>(SUM('Suivi de la réalité'!$F34:L34)-SUM('Prévisions '!$F33:L33))/SUM('Prévisions '!$F33:L33)</f>
        <v>#DIV/0!</v>
      </c>
      <c r="J28" s="1" t="e">
        <f>(SUM('Suivi de la réalité'!$F34:M34)-SUM('Prévisions '!$F33:M33))/SUM('Prévisions '!$F33:M33)</f>
        <v>#DIV/0!</v>
      </c>
      <c r="K28" s="1" t="e">
        <f>(SUM('Suivi de la réalité'!$F34:N34)-SUM('Prévisions '!$F33:N33))/SUM('Prévisions '!$F33:N33)</f>
        <v>#DIV/0!</v>
      </c>
      <c r="L28" s="1" t="e">
        <f>(SUM('Suivi de la réalité'!$F34:O34)-SUM('Prévisions '!$F33:O33))/SUM('Prévisions '!$F33:O33)</f>
        <v>#DIV/0!</v>
      </c>
      <c r="M28" s="1" t="e">
        <f>(SUM('Suivi de la réalité'!$F34:P34)-SUM('Prévisions '!$F33:P33))/SUM('Prévisions '!$F33:P33)</f>
        <v>#DIV/0!</v>
      </c>
      <c r="N28" s="1" t="e">
        <f>(SUM('Suivi de la réalité'!$F34:Q34)-SUM('Prévisions '!$F33:Q33))/SUM('Prévisions '!$F33:Q33)</f>
        <v>#DIV/0!</v>
      </c>
    </row>
    <row r="29" spans="1:14" x14ac:dyDescent="0.25">
      <c r="A29" s="5" t="str">
        <f>'Prévisions '!A34</f>
        <v>Dépenses</v>
      </c>
      <c r="B29" s="5" t="str">
        <f>'Prévisions '!B34</f>
        <v>Fertilisation ou amendement</v>
      </c>
      <c r="C29" s="1" t="e">
        <f>('Suivi de la réalité'!F35-'Prévisions '!F34)/'Prévisions '!F34</f>
        <v>#DIV/0!</v>
      </c>
      <c r="D29" s="1" t="e">
        <f>(SUM('Suivi de la réalité'!$F35:G35)-SUM('Prévisions '!$F34:G34))/SUM('Prévisions '!$F34:G34)</f>
        <v>#DIV/0!</v>
      </c>
      <c r="E29" s="1" t="e">
        <f>(SUM('Suivi de la réalité'!$F35:H35)-SUM('Prévisions '!$F34:H34))/SUM('Prévisions '!$F34:H34)</f>
        <v>#DIV/0!</v>
      </c>
      <c r="F29" s="1" t="e">
        <f>(SUM('Suivi de la réalité'!$F35:I35)-SUM('Prévisions '!$F34:I34))/SUM('Prévisions '!$F34:I34)</f>
        <v>#DIV/0!</v>
      </c>
      <c r="G29" s="1" t="e">
        <f>(SUM('Suivi de la réalité'!$F35:J35)-SUM('Prévisions '!$F34:J34))/SUM('Prévisions '!$F34:J34)</f>
        <v>#DIV/0!</v>
      </c>
      <c r="H29" s="1" t="e">
        <f>(SUM('Suivi de la réalité'!$F35:K35)-SUM('Prévisions '!$F34:K34))/SUM('Prévisions '!$F34:K34)</f>
        <v>#DIV/0!</v>
      </c>
      <c r="I29" s="1" t="e">
        <f>(SUM('Suivi de la réalité'!$F35:L35)-SUM('Prévisions '!$F34:L34))/SUM('Prévisions '!$F34:L34)</f>
        <v>#DIV/0!</v>
      </c>
      <c r="J29" s="1" t="e">
        <f>(SUM('Suivi de la réalité'!$F35:M35)-SUM('Prévisions '!$F34:M34))/SUM('Prévisions '!$F34:M34)</f>
        <v>#DIV/0!</v>
      </c>
      <c r="K29" s="1" t="e">
        <f>(SUM('Suivi de la réalité'!$F35:N35)-SUM('Prévisions '!$F34:N34))/SUM('Prévisions '!$F34:N34)</f>
        <v>#DIV/0!</v>
      </c>
      <c r="L29" s="1" t="e">
        <f>(SUM('Suivi de la réalité'!$F35:O35)-SUM('Prévisions '!$F34:O34))/SUM('Prévisions '!$F34:O34)</f>
        <v>#DIV/0!</v>
      </c>
      <c r="M29" s="1" t="e">
        <f>(SUM('Suivi de la réalité'!$F35:P35)-SUM('Prévisions '!$F34:P34))/SUM('Prévisions '!$F34:P34)</f>
        <v>#DIV/0!</v>
      </c>
      <c r="N29" s="1" t="e">
        <f>(SUM('Suivi de la réalité'!$F35:Q35)-SUM('Prévisions '!$F34:Q34))/SUM('Prévisions '!$F34:Q34)</f>
        <v>#DIV/0!</v>
      </c>
    </row>
    <row r="30" spans="1:14" x14ac:dyDescent="0.25">
      <c r="A30" s="5" t="str">
        <f>'Prévisions '!A35</f>
        <v>Dépenses</v>
      </c>
      <c r="B30" s="5" t="str">
        <f>'Prévisions '!B35</f>
        <v>Formation reçue</v>
      </c>
      <c r="C30" s="1" t="e">
        <f>('Suivi de la réalité'!F36-'Prévisions '!F35)/'Prévisions '!F35</f>
        <v>#DIV/0!</v>
      </c>
      <c r="D30" s="1" t="e">
        <f>(SUM('Suivi de la réalité'!$F36:G36)-SUM('Prévisions '!$F35:G35))/SUM('Prévisions '!$F35:G35)</f>
        <v>#DIV/0!</v>
      </c>
      <c r="E30" s="1" t="e">
        <f>(SUM('Suivi de la réalité'!$F36:H36)-SUM('Prévisions '!$F35:H35))/SUM('Prévisions '!$F35:H35)</f>
        <v>#DIV/0!</v>
      </c>
      <c r="F30" s="1" t="e">
        <f>(SUM('Suivi de la réalité'!$F36:I36)-SUM('Prévisions '!$F35:I35))/SUM('Prévisions '!$F35:I35)</f>
        <v>#DIV/0!</v>
      </c>
      <c r="G30" s="1" t="e">
        <f>(SUM('Suivi de la réalité'!$F36:J36)-SUM('Prévisions '!$F35:J35))/SUM('Prévisions '!$F35:J35)</f>
        <v>#DIV/0!</v>
      </c>
      <c r="H30" s="1" t="e">
        <f>(SUM('Suivi de la réalité'!$F36:K36)-SUM('Prévisions '!$F35:K35))/SUM('Prévisions '!$F35:K35)</f>
        <v>#DIV/0!</v>
      </c>
      <c r="I30" s="1" t="e">
        <f>(SUM('Suivi de la réalité'!$F36:L36)-SUM('Prévisions '!$F35:L35))/SUM('Prévisions '!$F35:L35)</f>
        <v>#DIV/0!</v>
      </c>
      <c r="J30" s="1" t="e">
        <f>(SUM('Suivi de la réalité'!$F36:M36)-SUM('Prévisions '!$F35:M35))/SUM('Prévisions '!$F35:M35)</f>
        <v>#DIV/0!</v>
      </c>
      <c r="K30" s="1" t="e">
        <f>(SUM('Suivi de la réalité'!$F36:N36)-SUM('Prévisions '!$F35:N35))/SUM('Prévisions '!$F35:N35)</f>
        <v>#DIV/0!</v>
      </c>
      <c r="L30" s="1" t="e">
        <f>(SUM('Suivi de la réalité'!$F36:O36)-SUM('Prévisions '!$F35:O35))/SUM('Prévisions '!$F35:O35)</f>
        <v>#DIV/0!</v>
      </c>
      <c r="M30" s="1" t="e">
        <f>(SUM('Suivi de la réalité'!$F36:P36)-SUM('Prévisions '!$F35:P35))/SUM('Prévisions '!$F35:P35)</f>
        <v>#DIV/0!</v>
      </c>
      <c r="N30" s="1" t="e">
        <f>(SUM('Suivi de la réalité'!$F36:Q36)-SUM('Prévisions '!$F35:Q35))/SUM('Prévisions '!$F35:Q35)</f>
        <v>#DIV/0!</v>
      </c>
    </row>
    <row r="31" spans="1:14" x14ac:dyDescent="0.25">
      <c r="A31" s="5" t="str">
        <f>'Prévisions '!A36</f>
        <v>Dépenses</v>
      </c>
      <c r="B31" s="5" t="str">
        <f>'Prévisions '!B36</f>
        <v>fournitures serre</v>
      </c>
      <c r="C31" s="1" t="e">
        <f>('Suivi de la réalité'!F37-'Prévisions '!F36)/'Prévisions '!F36</f>
        <v>#DIV/0!</v>
      </c>
      <c r="D31" s="1" t="e">
        <f>(SUM('Suivi de la réalité'!$F37:G37)-SUM('Prévisions '!$F36:G36))/SUM('Prévisions '!$F36:G36)</f>
        <v>#DIV/0!</v>
      </c>
      <c r="E31" s="1" t="e">
        <f>(SUM('Suivi de la réalité'!$F37:H37)-SUM('Prévisions '!$F36:H36))/SUM('Prévisions '!$F36:H36)</f>
        <v>#DIV/0!</v>
      </c>
      <c r="F31" s="1" t="e">
        <f>(SUM('Suivi de la réalité'!$F37:I37)-SUM('Prévisions '!$F36:I36))/SUM('Prévisions '!$F36:I36)</f>
        <v>#DIV/0!</v>
      </c>
      <c r="G31" s="1" t="e">
        <f>(SUM('Suivi de la réalité'!$F37:J37)-SUM('Prévisions '!$F36:J36))/SUM('Prévisions '!$F36:J36)</f>
        <v>#DIV/0!</v>
      </c>
      <c r="H31" s="1" t="e">
        <f>(SUM('Suivi de la réalité'!$F37:K37)-SUM('Prévisions '!$F36:K36))/SUM('Prévisions '!$F36:K36)</f>
        <v>#DIV/0!</v>
      </c>
      <c r="I31" s="1" t="e">
        <f>(SUM('Suivi de la réalité'!$F37:L37)-SUM('Prévisions '!$F36:L36))/SUM('Prévisions '!$F36:L36)</f>
        <v>#DIV/0!</v>
      </c>
      <c r="J31" s="1" t="e">
        <f>(SUM('Suivi de la réalité'!$F37:M37)-SUM('Prévisions '!$F36:M36))/SUM('Prévisions '!$F36:M36)</f>
        <v>#DIV/0!</v>
      </c>
      <c r="K31" s="1" t="e">
        <f>(SUM('Suivi de la réalité'!$F37:N37)-SUM('Prévisions '!$F36:N36))/SUM('Prévisions '!$F36:N36)</f>
        <v>#DIV/0!</v>
      </c>
      <c r="L31" s="1" t="e">
        <f>(SUM('Suivi de la réalité'!$F37:O37)-SUM('Prévisions '!$F36:O36))/SUM('Prévisions '!$F36:O36)</f>
        <v>#DIV/0!</v>
      </c>
      <c r="M31" s="1" t="e">
        <f>(SUM('Suivi de la réalité'!$F37:P37)-SUM('Prévisions '!$F36:P36))/SUM('Prévisions '!$F36:P36)</f>
        <v>#DIV/0!</v>
      </c>
      <c r="N31" s="1" t="e">
        <f>(SUM('Suivi de la réalité'!$F37:Q37)-SUM('Prévisions '!$F36:Q36))/SUM('Prévisions '!$F36:Q36)</f>
        <v>#DIV/0!</v>
      </c>
    </row>
    <row r="32" spans="1:14" x14ac:dyDescent="0.25">
      <c r="A32" s="5" t="str">
        <f>'Prévisions '!A37</f>
        <v>Dépenses</v>
      </c>
      <c r="B32" s="5" t="str">
        <f>'Prévisions '!B37</f>
        <v>Frais association et certification</v>
      </c>
      <c r="C32" s="1" t="e">
        <f>('Suivi de la réalité'!F38-'Prévisions '!F37)/'Prévisions '!F37</f>
        <v>#DIV/0!</v>
      </c>
      <c r="D32" s="1" t="e">
        <f>(SUM('Suivi de la réalité'!$F38:G38)-SUM('Prévisions '!$F37:G37))/SUM('Prévisions '!$F37:G37)</f>
        <v>#DIV/0!</v>
      </c>
      <c r="E32" s="1" t="e">
        <f>(SUM('Suivi de la réalité'!$F38:H38)-SUM('Prévisions '!$F37:H37))/SUM('Prévisions '!$F37:H37)</f>
        <v>#DIV/0!</v>
      </c>
      <c r="F32" s="1" t="e">
        <f>(SUM('Suivi de la réalité'!$F38:I38)-SUM('Prévisions '!$F37:I37))/SUM('Prévisions '!$F37:I37)</f>
        <v>#DIV/0!</v>
      </c>
      <c r="G32" s="1" t="e">
        <f>(SUM('Suivi de la réalité'!$F38:J38)-SUM('Prévisions '!$F37:J37))/SUM('Prévisions '!$F37:J37)</f>
        <v>#DIV/0!</v>
      </c>
      <c r="H32" s="1" t="e">
        <f>(SUM('Suivi de la réalité'!$F38:K38)-SUM('Prévisions '!$F37:K37))/SUM('Prévisions '!$F37:K37)</f>
        <v>#DIV/0!</v>
      </c>
      <c r="I32" s="1" t="e">
        <f>(SUM('Suivi de la réalité'!$F38:L38)-SUM('Prévisions '!$F37:L37))/SUM('Prévisions '!$F37:L37)</f>
        <v>#DIV/0!</v>
      </c>
      <c r="J32" s="1" t="e">
        <f>(SUM('Suivi de la réalité'!$F38:M38)-SUM('Prévisions '!$F37:M37))/SUM('Prévisions '!$F37:M37)</f>
        <v>#DIV/0!</v>
      </c>
      <c r="K32" s="1" t="e">
        <f>(SUM('Suivi de la réalité'!$F38:N38)-SUM('Prévisions '!$F37:N37))/SUM('Prévisions '!$F37:N37)</f>
        <v>#DIV/0!</v>
      </c>
      <c r="L32" s="1" t="e">
        <f>(SUM('Suivi de la réalité'!$F38:O38)-SUM('Prévisions '!$F37:O37))/SUM('Prévisions '!$F37:O37)</f>
        <v>#DIV/0!</v>
      </c>
      <c r="M32" s="1" t="e">
        <f>(SUM('Suivi de la réalité'!$F38:P38)-SUM('Prévisions '!$F37:P37))/SUM('Prévisions '!$F37:P37)</f>
        <v>#DIV/0!</v>
      </c>
      <c r="N32" s="1" t="e">
        <f>(SUM('Suivi de la réalité'!$F38:Q38)-SUM('Prévisions '!$F37:Q37))/SUM('Prévisions '!$F37:Q37)</f>
        <v>#DIV/0!</v>
      </c>
    </row>
    <row r="33" spans="1:14" x14ac:dyDescent="0.25">
      <c r="A33" s="5" t="str">
        <f>'Prévisions '!A38</f>
        <v>Dépenses</v>
      </c>
      <c r="B33" s="5" t="str">
        <f>'Prévisions '!B38</f>
        <v>Frais de ventes et transport</v>
      </c>
      <c r="C33" s="1" t="e">
        <f>('Suivi de la réalité'!F39-'Prévisions '!F38)/'Prévisions '!F38</f>
        <v>#DIV/0!</v>
      </c>
      <c r="D33" s="1" t="e">
        <f>(SUM('Suivi de la réalité'!$F39:G39)-SUM('Prévisions '!$F38:G38))/SUM('Prévisions '!$F38:G38)</f>
        <v>#DIV/0!</v>
      </c>
      <c r="E33" s="1" t="e">
        <f>(SUM('Suivi de la réalité'!$F39:H39)-SUM('Prévisions '!$F38:H38))/SUM('Prévisions '!$F38:H38)</f>
        <v>#DIV/0!</v>
      </c>
      <c r="F33" s="1" t="e">
        <f>(SUM('Suivi de la réalité'!$F39:I39)-SUM('Prévisions '!$F38:I38))/SUM('Prévisions '!$F38:I38)</f>
        <v>#DIV/0!</v>
      </c>
      <c r="G33" s="1" t="e">
        <f>(SUM('Suivi de la réalité'!$F39:J39)-SUM('Prévisions '!$F38:J38))/SUM('Prévisions '!$F38:J38)</f>
        <v>#DIV/0!</v>
      </c>
      <c r="H33" s="1" t="e">
        <f>(SUM('Suivi de la réalité'!$F39:K39)-SUM('Prévisions '!$F38:K38))/SUM('Prévisions '!$F38:K38)</f>
        <v>#DIV/0!</v>
      </c>
      <c r="I33" s="1" t="e">
        <f>(SUM('Suivi de la réalité'!$F39:L39)-SUM('Prévisions '!$F38:L38))/SUM('Prévisions '!$F38:L38)</f>
        <v>#DIV/0!</v>
      </c>
      <c r="J33" s="1" t="e">
        <f>(SUM('Suivi de la réalité'!$F39:M39)-SUM('Prévisions '!$F38:M38))/SUM('Prévisions '!$F38:M38)</f>
        <v>#DIV/0!</v>
      </c>
      <c r="K33" s="1" t="e">
        <f>(SUM('Suivi de la réalité'!$F39:N39)-SUM('Prévisions '!$F38:N38))/SUM('Prévisions '!$F38:N38)</f>
        <v>#DIV/0!</v>
      </c>
      <c r="L33" s="1" t="e">
        <f>(SUM('Suivi de la réalité'!$F39:O39)-SUM('Prévisions '!$F38:O38))/SUM('Prévisions '!$F38:O38)</f>
        <v>#DIV/0!</v>
      </c>
      <c r="M33" s="1" t="e">
        <f>(SUM('Suivi de la réalité'!$F39:P39)-SUM('Prévisions '!$F38:P38))/SUM('Prévisions '!$F38:P38)</f>
        <v>#DIV/0!</v>
      </c>
      <c r="N33" s="1" t="e">
        <f>(SUM('Suivi de la réalité'!$F39:Q39)-SUM('Prévisions '!$F38:Q38))/SUM('Prévisions '!$F38:Q38)</f>
        <v>#DIV/0!</v>
      </c>
    </row>
    <row r="34" spans="1:14" x14ac:dyDescent="0.25">
      <c r="A34" s="5" t="str">
        <f>'Prévisions '!A39</f>
        <v>Dépenses</v>
      </c>
      <c r="B34" s="5" t="str">
        <f>'Prévisions '!B39</f>
        <v>Intérêts court terme et frais bancaires</v>
      </c>
      <c r="C34" s="1" t="e">
        <f>('Suivi de la réalité'!F40-'Prévisions '!F39)/'Prévisions '!F39</f>
        <v>#DIV/0!</v>
      </c>
      <c r="D34" s="1" t="e">
        <f>(SUM('Suivi de la réalité'!$F40:G40)-SUM('Prévisions '!$F39:G39))/SUM('Prévisions '!$F39:G39)</f>
        <v>#DIV/0!</v>
      </c>
      <c r="E34" s="1" t="e">
        <f>(SUM('Suivi de la réalité'!$F40:H40)-SUM('Prévisions '!$F39:H39))/SUM('Prévisions '!$F39:H39)</f>
        <v>#DIV/0!</v>
      </c>
      <c r="F34" s="1" t="e">
        <f>(SUM('Suivi de la réalité'!$F40:I40)-SUM('Prévisions '!$F39:I39))/SUM('Prévisions '!$F39:I39)</f>
        <v>#DIV/0!</v>
      </c>
      <c r="G34" s="1" t="e">
        <f>(SUM('Suivi de la réalité'!$F40:J40)-SUM('Prévisions '!$F39:J39))/SUM('Prévisions '!$F39:J39)</f>
        <v>#DIV/0!</v>
      </c>
      <c r="H34" s="1" t="e">
        <f>(SUM('Suivi de la réalité'!$F40:K40)-SUM('Prévisions '!$F39:K39))/SUM('Prévisions '!$F39:K39)</f>
        <v>#DIV/0!</v>
      </c>
      <c r="I34" s="1" t="e">
        <f>(SUM('Suivi de la réalité'!$F40:L40)-SUM('Prévisions '!$F39:L39))/SUM('Prévisions '!$F39:L39)</f>
        <v>#DIV/0!</v>
      </c>
      <c r="J34" s="1" t="e">
        <f>(SUM('Suivi de la réalité'!$F40:M40)-SUM('Prévisions '!$F39:M39))/SUM('Prévisions '!$F39:M39)</f>
        <v>#DIV/0!</v>
      </c>
      <c r="K34" s="1" t="e">
        <f>(SUM('Suivi de la réalité'!$F40:N40)-SUM('Prévisions '!$F39:N39))/SUM('Prévisions '!$F39:N39)</f>
        <v>#DIV/0!</v>
      </c>
      <c r="L34" s="1" t="e">
        <f>(SUM('Suivi de la réalité'!$F40:O40)-SUM('Prévisions '!$F39:O39))/SUM('Prévisions '!$F39:O39)</f>
        <v>#DIV/0!</v>
      </c>
      <c r="M34" s="1" t="e">
        <f>(SUM('Suivi de la réalité'!$F40:P40)-SUM('Prévisions '!$F39:P39))/SUM('Prévisions '!$F39:P39)</f>
        <v>#DIV/0!</v>
      </c>
      <c r="N34" s="1" t="e">
        <f>(SUM('Suivi de la réalité'!$F40:Q40)-SUM('Prévisions '!$F39:Q39))/SUM('Prévisions '!$F39:Q39)</f>
        <v>#DIV/0!</v>
      </c>
    </row>
    <row r="35" spans="1:14" x14ac:dyDescent="0.25">
      <c r="A35" s="5" t="str">
        <f>'Prévisions '!A40</f>
        <v>Dépenses</v>
      </c>
      <c r="B35" s="5" t="str">
        <f>'Prévisions '!B40</f>
        <v>Intérêts long terme</v>
      </c>
      <c r="C35" s="1" t="e">
        <f>('Suivi de la réalité'!F41-'Prévisions '!F40)/'Prévisions '!F40</f>
        <v>#DIV/0!</v>
      </c>
      <c r="D35" s="1" t="e">
        <f>(SUM('Suivi de la réalité'!$F41:G41)-SUM('Prévisions '!$F40:G40))/SUM('Prévisions '!$F40:G40)</f>
        <v>#DIV/0!</v>
      </c>
      <c r="E35" s="1" t="e">
        <f>(SUM('Suivi de la réalité'!$F41:H41)-SUM('Prévisions '!$F40:H40))/SUM('Prévisions '!$F40:H40)</f>
        <v>#DIV/0!</v>
      </c>
      <c r="F35" s="1" t="e">
        <f>(SUM('Suivi de la réalité'!$F41:I41)-SUM('Prévisions '!$F40:I40))/SUM('Prévisions '!$F40:I40)</f>
        <v>#DIV/0!</v>
      </c>
      <c r="G35" s="1" t="e">
        <f>(SUM('Suivi de la réalité'!$F41:J41)-SUM('Prévisions '!$F40:J40))/SUM('Prévisions '!$F40:J40)</f>
        <v>#DIV/0!</v>
      </c>
      <c r="H35" s="1" t="e">
        <f>(SUM('Suivi de la réalité'!$F41:K41)-SUM('Prévisions '!$F40:K40))/SUM('Prévisions '!$F40:K40)</f>
        <v>#DIV/0!</v>
      </c>
      <c r="I35" s="1" t="e">
        <f>(SUM('Suivi de la réalité'!$F41:L41)-SUM('Prévisions '!$F40:L40))/SUM('Prévisions '!$F40:L40)</f>
        <v>#DIV/0!</v>
      </c>
      <c r="J35" s="1" t="e">
        <f>(SUM('Suivi de la réalité'!$F41:M41)-SUM('Prévisions '!$F40:M40))/SUM('Prévisions '!$F40:M40)</f>
        <v>#DIV/0!</v>
      </c>
      <c r="K35" s="1" t="e">
        <f>(SUM('Suivi de la réalité'!$F41:N41)-SUM('Prévisions '!$F40:N40))/SUM('Prévisions '!$F40:N40)</f>
        <v>#DIV/0!</v>
      </c>
      <c r="L35" s="1" t="e">
        <f>(SUM('Suivi de la réalité'!$F41:O41)-SUM('Prévisions '!$F40:O40))/SUM('Prévisions '!$F40:O40)</f>
        <v>#DIV/0!</v>
      </c>
      <c r="M35" s="1" t="e">
        <f>(SUM('Suivi de la réalité'!$F41:P41)-SUM('Prévisions '!$F40:P40))/SUM('Prévisions '!$F40:P40)</f>
        <v>#DIV/0!</v>
      </c>
      <c r="N35" s="1" t="e">
        <f>(SUM('Suivi de la réalité'!$F41:Q41)-SUM('Prévisions '!$F40:Q40))/SUM('Prévisions '!$F40:Q40)</f>
        <v>#DIV/0!</v>
      </c>
    </row>
    <row r="36" spans="1:14" x14ac:dyDescent="0.25">
      <c r="A36" s="5" t="str">
        <f>'Prévisions '!A41</f>
        <v>Dépenses</v>
      </c>
      <c r="B36" s="5" t="str">
        <f>'Prévisions '!B41</f>
        <v>Investissement</v>
      </c>
      <c r="C36" s="1" t="e">
        <f>('Suivi de la réalité'!F42-'Prévisions '!F41)/'Prévisions '!F41</f>
        <v>#DIV/0!</v>
      </c>
      <c r="D36" s="1" t="e">
        <f>(SUM('Suivi de la réalité'!$F42:G42)-SUM('Prévisions '!$F41:G41))/SUM('Prévisions '!$F41:G41)</f>
        <v>#DIV/0!</v>
      </c>
      <c r="E36" s="1" t="e">
        <f>(SUM('Suivi de la réalité'!$F42:H42)-SUM('Prévisions '!$F41:H41))/SUM('Prévisions '!$F41:H41)</f>
        <v>#DIV/0!</v>
      </c>
      <c r="F36" s="1" t="e">
        <f>(SUM('Suivi de la réalité'!$F42:I42)-SUM('Prévisions '!$F41:I41))/SUM('Prévisions '!$F41:I41)</f>
        <v>#DIV/0!</v>
      </c>
      <c r="G36" s="1" t="e">
        <f>(SUM('Suivi de la réalité'!$F42:J42)-SUM('Prévisions '!$F41:J41))/SUM('Prévisions '!$F41:J41)</f>
        <v>#DIV/0!</v>
      </c>
      <c r="H36" s="1" t="e">
        <f>(SUM('Suivi de la réalité'!$F42:K42)-SUM('Prévisions '!$F41:K41))/SUM('Prévisions '!$F41:K41)</f>
        <v>#DIV/0!</v>
      </c>
      <c r="I36" s="1" t="e">
        <f>(SUM('Suivi de la réalité'!$F42:L42)-SUM('Prévisions '!$F41:L41))/SUM('Prévisions '!$F41:L41)</f>
        <v>#DIV/0!</v>
      </c>
      <c r="J36" s="1" t="e">
        <f>(SUM('Suivi de la réalité'!$F42:M42)-SUM('Prévisions '!$F41:M41))/SUM('Prévisions '!$F41:M41)</f>
        <v>#DIV/0!</v>
      </c>
      <c r="K36" s="1" t="e">
        <f>(SUM('Suivi de la réalité'!$F42:N42)-SUM('Prévisions '!$F41:N41))/SUM('Prévisions '!$F41:N41)</f>
        <v>#DIV/0!</v>
      </c>
      <c r="L36" s="1" t="e">
        <f>(SUM('Suivi de la réalité'!$F42:O42)-SUM('Prévisions '!$F41:O41))/SUM('Prévisions '!$F41:O41)</f>
        <v>#DIV/0!</v>
      </c>
      <c r="M36" s="1" t="e">
        <f>(SUM('Suivi de la réalité'!$F42:P42)-SUM('Prévisions '!$F41:P41))/SUM('Prévisions '!$F41:P41)</f>
        <v>#DIV/0!</v>
      </c>
      <c r="N36" s="1" t="e">
        <f>(SUM('Suivi de la réalité'!$F42:Q42)-SUM('Prévisions '!$F41:Q41))/SUM('Prévisions '!$F41:Q41)</f>
        <v>#DIV/0!</v>
      </c>
    </row>
    <row r="37" spans="1:14" x14ac:dyDescent="0.25">
      <c r="A37" s="5" t="str">
        <f>'Prévisions '!A42</f>
        <v>Dépenses</v>
      </c>
      <c r="B37" s="5" t="str">
        <f>'Prévisions '!B42</f>
        <v>Irrigation</v>
      </c>
      <c r="C37" s="1" t="e">
        <f>('Suivi de la réalité'!F43-'Prévisions '!F42)/'Prévisions '!F42</f>
        <v>#DIV/0!</v>
      </c>
      <c r="D37" s="1" t="e">
        <f>(SUM('Suivi de la réalité'!$F43:G43)-SUM('Prévisions '!$F42:G42))/SUM('Prévisions '!$F42:G42)</f>
        <v>#DIV/0!</v>
      </c>
      <c r="E37" s="1" t="e">
        <f>(SUM('Suivi de la réalité'!$F43:H43)-SUM('Prévisions '!$F42:H42))/SUM('Prévisions '!$F42:H42)</f>
        <v>#DIV/0!</v>
      </c>
      <c r="F37" s="1" t="e">
        <f>(SUM('Suivi de la réalité'!$F43:I43)-SUM('Prévisions '!$F42:I42))/SUM('Prévisions '!$F42:I42)</f>
        <v>#DIV/0!</v>
      </c>
      <c r="G37" s="1" t="e">
        <f>(SUM('Suivi de la réalité'!$F43:J43)-SUM('Prévisions '!$F42:J42))/SUM('Prévisions '!$F42:J42)</f>
        <v>#DIV/0!</v>
      </c>
      <c r="H37" s="1" t="e">
        <f>(SUM('Suivi de la réalité'!$F43:K43)-SUM('Prévisions '!$F42:K42))/SUM('Prévisions '!$F42:K42)</f>
        <v>#DIV/0!</v>
      </c>
      <c r="I37" s="1" t="e">
        <f>(SUM('Suivi de la réalité'!$F43:L43)-SUM('Prévisions '!$F42:L42))/SUM('Prévisions '!$F42:L42)</f>
        <v>#DIV/0!</v>
      </c>
      <c r="J37" s="1" t="e">
        <f>(SUM('Suivi de la réalité'!$F43:M43)-SUM('Prévisions '!$F42:M42))/SUM('Prévisions '!$F42:M42)</f>
        <v>#DIV/0!</v>
      </c>
      <c r="K37" s="1" t="e">
        <f>(SUM('Suivi de la réalité'!$F43:N43)-SUM('Prévisions '!$F42:N42))/SUM('Prévisions '!$F42:N42)</f>
        <v>#DIV/0!</v>
      </c>
      <c r="L37" s="1" t="e">
        <f>(SUM('Suivi de la réalité'!$F43:O43)-SUM('Prévisions '!$F42:O42))/SUM('Prévisions '!$F42:O42)</f>
        <v>#DIV/0!</v>
      </c>
      <c r="M37" s="1" t="e">
        <f>(SUM('Suivi de la réalité'!$F43:P43)-SUM('Prévisions '!$F42:P42))/SUM('Prévisions '!$F42:P42)</f>
        <v>#DIV/0!</v>
      </c>
      <c r="N37" s="1" t="e">
        <f>(SUM('Suivi de la réalité'!$F43:Q43)-SUM('Prévisions '!$F42:Q42))/SUM('Prévisions '!$F42:Q42)</f>
        <v>#DIV/0!</v>
      </c>
    </row>
    <row r="38" spans="1:14" x14ac:dyDescent="0.25">
      <c r="A38" s="5" t="str">
        <f>'Prévisions '!A43</f>
        <v>Dépenses</v>
      </c>
      <c r="B38" s="5" t="str">
        <f>'Prévisions '!B43</f>
        <v>Marketing, publicité, site web</v>
      </c>
      <c r="C38" s="1" t="e">
        <f>('Suivi de la réalité'!F44-'Prévisions '!F43)/'Prévisions '!F43</f>
        <v>#DIV/0!</v>
      </c>
      <c r="D38" s="1" t="e">
        <f>(SUM('Suivi de la réalité'!$F44:G44)-SUM('Prévisions '!$F43:G43))/SUM('Prévisions '!$F43:G43)</f>
        <v>#DIV/0!</v>
      </c>
      <c r="E38" s="1" t="e">
        <f>(SUM('Suivi de la réalité'!$F44:H44)-SUM('Prévisions '!$F43:H43))/SUM('Prévisions '!$F43:H43)</f>
        <v>#DIV/0!</v>
      </c>
      <c r="F38" s="1" t="e">
        <f>(SUM('Suivi de la réalité'!$F44:I44)-SUM('Prévisions '!$F43:I43))/SUM('Prévisions '!$F43:I43)</f>
        <v>#DIV/0!</v>
      </c>
      <c r="G38" s="1" t="e">
        <f>(SUM('Suivi de la réalité'!$F44:J44)-SUM('Prévisions '!$F43:J43))/SUM('Prévisions '!$F43:J43)</f>
        <v>#DIV/0!</v>
      </c>
      <c r="H38" s="1" t="e">
        <f>(SUM('Suivi de la réalité'!$F44:K44)-SUM('Prévisions '!$F43:K43))/SUM('Prévisions '!$F43:K43)</f>
        <v>#DIV/0!</v>
      </c>
      <c r="I38" s="1" t="e">
        <f>(SUM('Suivi de la réalité'!$F44:L44)-SUM('Prévisions '!$F43:L43))/SUM('Prévisions '!$F43:L43)</f>
        <v>#DIV/0!</v>
      </c>
      <c r="J38" s="1" t="e">
        <f>(SUM('Suivi de la réalité'!$F44:M44)-SUM('Prévisions '!$F43:M43))/SUM('Prévisions '!$F43:M43)</f>
        <v>#DIV/0!</v>
      </c>
      <c r="K38" s="1" t="e">
        <f>(SUM('Suivi de la réalité'!$F44:N44)-SUM('Prévisions '!$F43:N43))/SUM('Prévisions '!$F43:N43)</f>
        <v>#DIV/0!</v>
      </c>
      <c r="L38" s="1" t="e">
        <f>(SUM('Suivi de la réalité'!$F44:O44)-SUM('Prévisions '!$F43:O43))/SUM('Prévisions '!$F43:O43)</f>
        <v>#DIV/0!</v>
      </c>
      <c r="M38" s="1" t="e">
        <f>(SUM('Suivi de la réalité'!$F44:P44)-SUM('Prévisions '!$F43:P43))/SUM('Prévisions '!$F43:P43)</f>
        <v>#DIV/0!</v>
      </c>
      <c r="N38" s="1" t="e">
        <f>(SUM('Suivi de la réalité'!$F44:Q44)-SUM('Prévisions '!$F43:Q43))/SUM('Prévisions '!$F43:Q43)</f>
        <v>#DIV/0!</v>
      </c>
    </row>
    <row r="39" spans="1:14" x14ac:dyDescent="0.25">
      <c r="A39" s="5" t="str">
        <f>'Prévisions '!A44</f>
        <v>Dépenses</v>
      </c>
      <c r="B39" s="5" t="str">
        <f>'Prévisions '!B44</f>
        <v>Mon Salaire</v>
      </c>
      <c r="C39" s="1" t="e">
        <f>('Suivi de la réalité'!F45-'Prévisions '!F44)/'Prévisions '!F44</f>
        <v>#DIV/0!</v>
      </c>
      <c r="D39" s="1" t="e">
        <f>(SUM('Suivi de la réalité'!$F45:G45)-SUM('Prévisions '!$F44:G44))/SUM('Prévisions '!$F44:G44)</f>
        <v>#DIV/0!</v>
      </c>
      <c r="E39" s="1" t="e">
        <f>(SUM('Suivi de la réalité'!$F45:H45)-SUM('Prévisions '!$F44:H44))/SUM('Prévisions '!$F44:H44)</f>
        <v>#DIV/0!</v>
      </c>
      <c r="F39" s="1" t="e">
        <f>(SUM('Suivi de la réalité'!$F45:I45)-SUM('Prévisions '!$F44:I44))/SUM('Prévisions '!$F44:I44)</f>
        <v>#DIV/0!</v>
      </c>
      <c r="G39" s="1" t="e">
        <f>(SUM('Suivi de la réalité'!$F45:J45)-SUM('Prévisions '!$F44:J44))/SUM('Prévisions '!$F44:J44)</f>
        <v>#DIV/0!</v>
      </c>
      <c r="H39" s="1" t="e">
        <f>(SUM('Suivi de la réalité'!$F45:K45)-SUM('Prévisions '!$F44:K44))/SUM('Prévisions '!$F44:K44)</f>
        <v>#DIV/0!</v>
      </c>
      <c r="I39" s="1" t="e">
        <f>(SUM('Suivi de la réalité'!$F45:L45)-SUM('Prévisions '!$F44:L44))/SUM('Prévisions '!$F44:L44)</f>
        <v>#DIV/0!</v>
      </c>
      <c r="J39" s="1" t="e">
        <f>(SUM('Suivi de la réalité'!$F45:M45)-SUM('Prévisions '!$F44:M44))/SUM('Prévisions '!$F44:M44)</f>
        <v>#DIV/0!</v>
      </c>
      <c r="K39" s="1" t="e">
        <f>(SUM('Suivi de la réalité'!$F45:N45)-SUM('Prévisions '!$F44:N44))/SUM('Prévisions '!$F44:N44)</f>
        <v>#DIV/0!</v>
      </c>
      <c r="L39" s="1" t="e">
        <f>(SUM('Suivi de la réalité'!$F45:O45)-SUM('Prévisions '!$F44:O44))/SUM('Prévisions '!$F44:O44)</f>
        <v>#DIV/0!</v>
      </c>
      <c r="M39" s="1" t="e">
        <f>(SUM('Suivi de la réalité'!$F45:P45)-SUM('Prévisions '!$F44:P44))/SUM('Prévisions '!$F44:P44)</f>
        <v>#DIV/0!</v>
      </c>
      <c r="N39" s="1" t="e">
        <f>(SUM('Suivi de la réalité'!$F45:Q45)-SUM('Prévisions '!$F44:Q44))/SUM('Prévisions '!$F44:Q44)</f>
        <v>#DIV/0!</v>
      </c>
    </row>
    <row r="40" spans="1:14" x14ac:dyDescent="0.25">
      <c r="A40" s="5" t="str">
        <f>'Prévisions '!A45</f>
        <v>Dépenses</v>
      </c>
      <c r="B40" s="5" t="str">
        <f>'Prévisions '!B45</f>
        <v xml:space="preserve">Paiement de débts </v>
      </c>
      <c r="C40" s="1" t="e">
        <f>('Suivi de la réalité'!F46-'Prévisions '!F45)/'Prévisions '!F45</f>
        <v>#DIV/0!</v>
      </c>
      <c r="D40" s="1" t="e">
        <f>(SUM('Suivi de la réalité'!$F46:G46)-SUM('Prévisions '!$F45:G45))/SUM('Prévisions '!$F45:G45)</f>
        <v>#DIV/0!</v>
      </c>
      <c r="E40" s="1" t="e">
        <f>(SUM('Suivi de la réalité'!$F46:H46)-SUM('Prévisions '!$F45:H45))/SUM('Prévisions '!$F45:H45)</f>
        <v>#DIV/0!</v>
      </c>
      <c r="F40" s="1" t="e">
        <f>(SUM('Suivi de la réalité'!$F46:I46)-SUM('Prévisions '!$F45:I45))/SUM('Prévisions '!$F45:I45)</f>
        <v>#DIV/0!</v>
      </c>
      <c r="G40" s="1" t="e">
        <f>(SUM('Suivi de la réalité'!$F46:J46)-SUM('Prévisions '!$F45:J45))/SUM('Prévisions '!$F45:J45)</f>
        <v>#DIV/0!</v>
      </c>
      <c r="H40" s="1" t="e">
        <f>(SUM('Suivi de la réalité'!$F46:K46)-SUM('Prévisions '!$F45:K45))/SUM('Prévisions '!$F45:K45)</f>
        <v>#DIV/0!</v>
      </c>
      <c r="I40" s="1" t="e">
        <f>(SUM('Suivi de la réalité'!$F46:L46)-SUM('Prévisions '!$F45:L45))/SUM('Prévisions '!$F45:L45)</f>
        <v>#DIV/0!</v>
      </c>
      <c r="J40" s="1" t="e">
        <f>(SUM('Suivi de la réalité'!$F46:M46)-SUM('Prévisions '!$F45:M45))/SUM('Prévisions '!$F45:M45)</f>
        <v>#DIV/0!</v>
      </c>
      <c r="K40" s="1" t="e">
        <f>(SUM('Suivi de la réalité'!$F46:N46)-SUM('Prévisions '!$F45:N45))/SUM('Prévisions '!$F45:N45)</f>
        <v>#DIV/0!</v>
      </c>
      <c r="L40" s="1" t="e">
        <f>(SUM('Suivi de la réalité'!$F46:O46)-SUM('Prévisions '!$F45:O45))/SUM('Prévisions '!$F45:O45)</f>
        <v>#DIV/0!</v>
      </c>
      <c r="M40" s="1" t="e">
        <f>(SUM('Suivi de la réalité'!$F46:P46)-SUM('Prévisions '!$F45:P45))/SUM('Prévisions '!$F45:P45)</f>
        <v>#DIV/0!</v>
      </c>
      <c r="N40" s="1" t="e">
        <f>(SUM('Suivi de la réalité'!$F46:Q46)-SUM('Prévisions '!$F45:Q45))/SUM('Prévisions '!$F45:Q45)</f>
        <v>#DIV/0!</v>
      </c>
    </row>
    <row r="41" spans="1:14" x14ac:dyDescent="0.25">
      <c r="A41" s="5" t="str">
        <f>'Prévisions '!A46</f>
        <v>Dépenses</v>
      </c>
      <c r="B41" s="5" t="str">
        <f>'Prévisions '!B46</f>
        <v>Phytoprotection</v>
      </c>
      <c r="C41" s="1" t="e">
        <f>('Suivi de la réalité'!F47-'Prévisions '!F46)/'Prévisions '!F46</f>
        <v>#DIV/0!</v>
      </c>
      <c r="D41" s="1" t="e">
        <f>(SUM('Suivi de la réalité'!$F47:G47)-SUM('Prévisions '!$F46:G46))/SUM('Prévisions '!$F46:G46)</f>
        <v>#DIV/0!</v>
      </c>
      <c r="E41" s="1" t="e">
        <f>(SUM('Suivi de la réalité'!$F47:H47)-SUM('Prévisions '!$F46:H46))/SUM('Prévisions '!$F46:H46)</f>
        <v>#DIV/0!</v>
      </c>
      <c r="F41" s="1" t="e">
        <f>(SUM('Suivi de la réalité'!$F47:I47)-SUM('Prévisions '!$F46:I46))/SUM('Prévisions '!$F46:I46)</f>
        <v>#DIV/0!</v>
      </c>
      <c r="G41" s="1" t="e">
        <f>(SUM('Suivi de la réalité'!$F47:J47)-SUM('Prévisions '!$F46:J46))/SUM('Prévisions '!$F46:J46)</f>
        <v>#DIV/0!</v>
      </c>
      <c r="H41" s="1" t="e">
        <f>(SUM('Suivi de la réalité'!$F47:K47)-SUM('Prévisions '!$F46:K46))/SUM('Prévisions '!$F46:K46)</f>
        <v>#DIV/0!</v>
      </c>
      <c r="I41" s="1" t="e">
        <f>(SUM('Suivi de la réalité'!$F47:L47)-SUM('Prévisions '!$F46:L46))/SUM('Prévisions '!$F46:L46)</f>
        <v>#DIV/0!</v>
      </c>
      <c r="J41" s="1" t="e">
        <f>(SUM('Suivi de la réalité'!$F47:M47)-SUM('Prévisions '!$F46:M46))/SUM('Prévisions '!$F46:M46)</f>
        <v>#DIV/0!</v>
      </c>
      <c r="K41" s="1" t="e">
        <f>(SUM('Suivi de la réalité'!$F47:N47)-SUM('Prévisions '!$F46:N46))/SUM('Prévisions '!$F46:N46)</f>
        <v>#DIV/0!</v>
      </c>
      <c r="L41" s="1" t="e">
        <f>(SUM('Suivi de la réalité'!$F47:O47)-SUM('Prévisions '!$F46:O46))/SUM('Prévisions '!$F46:O46)</f>
        <v>#DIV/0!</v>
      </c>
      <c r="M41" s="1" t="e">
        <f>(SUM('Suivi de la réalité'!$F47:P47)-SUM('Prévisions '!$F46:P46))/SUM('Prévisions '!$F46:P46)</f>
        <v>#DIV/0!</v>
      </c>
      <c r="N41" s="1" t="e">
        <f>(SUM('Suivi de la réalité'!$F47:Q47)-SUM('Prévisions '!$F46:Q46))/SUM('Prévisions '!$F46:Q46)</f>
        <v>#DIV/0!</v>
      </c>
    </row>
    <row r="42" spans="1:14" x14ac:dyDescent="0.25">
      <c r="A42" s="5" t="str">
        <f>'Prévisions '!A47</f>
        <v>Dépenses</v>
      </c>
      <c r="B42" s="5" t="str">
        <f>'Prévisions '!B47</f>
        <v>Salaires, retenues à la source et CSST</v>
      </c>
      <c r="C42" s="1" t="e">
        <f>('Suivi de la réalité'!F48-'Prévisions '!F47)/'Prévisions '!F47</f>
        <v>#DIV/0!</v>
      </c>
      <c r="D42" s="1" t="e">
        <f>(SUM('Suivi de la réalité'!$F48:G48)-SUM('Prévisions '!$F47:G47))/SUM('Prévisions '!$F47:G47)</f>
        <v>#DIV/0!</v>
      </c>
      <c r="E42" s="1" t="e">
        <f>(SUM('Suivi de la réalité'!$F48:H48)-SUM('Prévisions '!$F47:H47))/SUM('Prévisions '!$F47:H47)</f>
        <v>#DIV/0!</v>
      </c>
      <c r="F42" s="1" t="e">
        <f>(SUM('Suivi de la réalité'!$F48:I48)-SUM('Prévisions '!$F47:I47))/SUM('Prévisions '!$F47:I47)</f>
        <v>#DIV/0!</v>
      </c>
      <c r="G42" s="1" t="e">
        <f>(SUM('Suivi de la réalité'!$F48:J48)-SUM('Prévisions '!$F47:J47))/SUM('Prévisions '!$F47:J47)</f>
        <v>#DIV/0!</v>
      </c>
      <c r="H42" s="1" t="e">
        <f>(SUM('Suivi de la réalité'!$F48:K48)-SUM('Prévisions '!$F47:K47))/SUM('Prévisions '!$F47:K47)</f>
        <v>#DIV/0!</v>
      </c>
      <c r="I42" s="1" t="e">
        <f>(SUM('Suivi de la réalité'!$F48:L48)-SUM('Prévisions '!$F47:L47))/SUM('Prévisions '!$F47:L47)</f>
        <v>#DIV/0!</v>
      </c>
      <c r="J42" s="1" t="e">
        <f>(SUM('Suivi de la réalité'!$F48:M48)-SUM('Prévisions '!$F47:M47))/SUM('Prévisions '!$F47:M47)</f>
        <v>#DIV/0!</v>
      </c>
      <c r="K42" s="1" t="e">
        <f>(SUM('Suivi de la réalité'!$F48:N48)-SUM('Prévisions '!$F47:N47))/SUM('Prévisions '!$F47:N47)</f>
        <v>#DIV/0!</v>
      </c>
      <c r="L42" s="1" t="e">
        <f>(SUM('Suivi de la réalité'!$F48:O48)-SUM('Prévisions '!$F47:O47))/SUM('Prévisions '!$F47:O47)</f>
        <v>#DIV/0!</v>
      </c>
      <c r="M42" s="1" t="e">
        <f>(SUM('Suivi de la réalité'!$F48:P48)-SUM('Prévisions '!$F47:P47))/SUM('Prévisions '!$F47:P47)</f>
        <v>#DIV/0!</v>
      </c>
      <c r="N42" s="1" t="e">
        <f>(SUM('Suivi de la réalité'!$F48:Q48)-SUM('Prévisions '!$F47:Q47))/SUM('Prévisions '!$F47:Q47)</f>
        <v>#DIV/0!</v>
      </c>
    </row>
    <row r="43" spans="1:14" x14ac:dyDescent="0.25">
      <c r="A43" s="5" t="str">
        <f>'Prévisions '!A48</f>
        <v>Dépenses</v>
      </c>
      <c r="B43" s="5" t="str">
        <f>'Prévisions '!B48</f>
        <v>Semences et plants</v>
      </c>
      <c r="C43" s="1" t="e">
        <f>('Suivi de la réalité'!F49-'Prévisions '!F48)/'Prévisions '!F48</f>
        <v>#DIV/0!</v>
      </c>
      <c r="D43" s="1" t="e">
        <f>(SUM('Suivi de la réalité'!$F49:G49)-SUM('Prévisions '!$F48:G48))/SUM('Prévisions '!$F48:G48)</f>
        <v>#DIV/0!</v>
      </c>
      <c r="E43" s="1" t="e">
        <f>(SUM('Suivi de la réalité'!$F49:H49)-SUM('Prévisions '!$F48:H48))/SUM('Prévisions '!$F48:H48)</f>
        <v>#DIV/0!</v>
      </c>
      <c r="F43" s="1" t="e">
        <f>(SUM('Suivi de la réalité'!$F49:I49)-SUM('Prévisions '!$F48:I48))/SUM('Prévisions '!$F48:I48)</f>
        <v>#DIV/0!</v>
      </c>
      <c r="G43" s="1" t="e">
        <f>(SUM('Suivi de la réalité'!$F49:J49)-SUM('Prévisions '!$F48:J48))/SUM('Prévisions '!$F48:J48)</f>
        <v>#DIV/0!</v>
      </c>
      <c r="H43" s="1" t="e">
        <f>(SUM('Suivi de la réalité'!$F49:K49)-SUM('Prévisions '!$F48:K48))/SUM('Prévisions '!$F48:K48)</f>
        <v>#DIV/0!</v>
      </c>
      <c r="I43" s="1" t="e">
        <f>(SUM('Suivi de la réalité'!$F49:L49)-SUM('Prévisions '!$F48:L48))/SUM('Prévisions '!$F48:L48)</f>
        <v>#DIV/0!</v>
      </c>
      <c r="J43" s="1" t="e">
        <f>(SUM('Suivi de la réalité'!$F49:M49)-SUM('Prévisions '!$F48:M48))/SUM('Prévisions '!$F48:M48)</f>
        <v>#DIV/0!</v>
      </c>
      <c r="K43" s="1" t="e">
        <f>(SUM('Suivi de la réalité'!$F49:N49)-SUM('Prévisions '!$F48:N48))/SUM('Prévisions '!$F48:N48)</f>
        <v>#DIV/0!</v>
      </c>
      <c r="L43" s="1" t="e">
        <f>(SUM('Suivi de la réalité'!$F49:O49)-SUM('Prévisions '!$F48:O48))/SUM('Prévisions '!$F48:O48)</f>
        <v>#DIV/0!</v>
      </c>
      <c r="M43" s="1" t="e">
        <f>(SUM('Suivi de la réalité'!$F49:P49)-SUM('Prévisions '!$F48:P48))/SUM('Prévisions '!$F48:P48)</f>
        <v>#DIV/0!</v>
      </c>
      <c r="N43" s="1" t="e">
        <f>(SUM('Suivi de la réalité'!$F49:Q49)-SUM('Prévisions '!$F48:Q48))/SUM('Prévisions '!$F48:Q48)</f>
        <v>#DIV/0!</v>
      </c>
    </row>
    <row r="44" spans="1:14" x14ac:dyDescent="0.25">
      <c r="A44" s="5" t="str">
        <f>'Prévisions '!A49</f>
        <v>Dépenses</v>
      </c>
      <c r="B44" s="5" t="str">
        <f>'Prévisions '!B49</f>
        <v>Services professionnels</v>
      </c>
      <c r="C44" s="1" t="e">
        <f>('Suivi de la réalité'!F50-'Prévisions '!F49)/'Prévisions '!F49</f>
        <v>#DIV/0!</v>
      </c>
      <c r="D44" s="1" t="e">
        <f>(SUM('Suivi de la réalité'!$F50:G50)-SUM('Prévisions '!$F49:G49))/SUM('Prévisions '!$F49:G49)</f>
        <v>#DIV/0!</v>
      </c>
      <c r="E44" s="1" t="e">
        <f>(SUM('Suivi de la réalité'!$F50:H50)-SUM('Prévisions '!$F49:H49))/SUM('Prévisions '!$F49:H49)</f>
        <v>#DIV/0!</v>
      </c>
      <c r="F44" s="1" t="e">
        <f>(SUM('Suivi de la réalité'!$F50:I50)-SUM('Prévisions '!$F49:I49))/SUM('Prévisions '!$F49:I49)</f>
        <v>#DIV/0!</v>
      </c>
      <c r="G44" s="1" t="e">
        <f>(SUM('Suivi de la réalité'!$F50:J50)-SUM('Prévisions '!$F49:J49))/SUM('Prévisions '!$F49:J49)</f>
        <v>#DIV/0!</v>
      </c>
      <c r="H44" s="1" t="e">
        <f>(SUM('Suivi de la réalité'!$F50:K50)-SUM('Prévisions '!$F49:K49))/SUM('Prévisions '!$F49:K49)</f>
        <v>#DIV/0!</v>
      </c>
      <c r="I44" s="1" t="e">
        <f>(SUM('Suivi de la réalité'!$F50:L50)-SUM('Prévisions '!$F49:L49))/SUM('Prévisions '!$F49:L49)</f>
        <v>#DIV/0!</v>
      </c>
      <c r="J44" s="1" t="e">
        <f>(SUM('Suivi de la réalité'!$F50:M50)-SUM('Prévisions '!$F49:M49))/SUM('Prévisions '!$F49:M49)</f>
        <v>#DIV/0!</v>
      </c>
      <c r="K44" s="1" t="e">
        <f>(SUM('Suivi de la réalité'!$F50:N50)-SUM('Prévisions '!$F49:N49))/SUM('Prévisions '!$F49:N49)</f>
        <v>#DIV/0!</v>
      </c>
      <c r="L44" s="1" t="e">
        <f>(SUM('Suivi de la réalité'!$F50:O50)-SUM('Prévisions '!$F49:O49))/SUM('Prévisions '!$F49:O49)</f>
        <v>#DIV/0!</v>
      </c>
      <c r="M44" s="1" t="e">
        <f>(SUM('Suivi de la réalité'!$F50:P50)-SUM('Prévisions '!$F49:P49))/SUM('Prévisions '!$F49:P49)</f>
        <v>#DIV/0!</v>
      </c>
      <c r="N44" s="1" t="e">
        <f>(SUM('Suivi de la réalité'!$F50:Q50)-SUM('Prévisions '!$F49:Q49))/SUM('Prévisions '!$F49:Q49)</f>
        <v>#DIV/0!</v>
      </c>
    </row>
    <row r="45" spans="1:14" x14ac:dyDescent="0.25">
      <c r="A45" s="5" t="str">
        <f>'Prévisions '!A50</f>
        <v>Dépenses</v>
      </c>
      <c r="B45" s="5" t="str">
        <f>'Prévisions '!B50</f>
        <v>Taxes foncières</v>
      </c>
      <c r="C45" s="1" t="e">
        <f>('Suivi de la réalité'!F51-'Prévisions '!F50)/'Prévisions '!F50</f>
        <v>#DIV/0!</v>
      </c>
      <c r="D45" s="1" t="e">
        <f>(SUM('Suivi de la réalité'!$F51:G51)-SUM('Prévisions '!$F50:G50))/SUM('Prévisions '!$F50:G50)</f>
        <v>#DIV/0!</v>
      </c>
      <c r="E45" s="1" t="e">
        <f>(SUM('Suivi de la réalité'!$F51:H51)-SUM('Prévisions '!$F50:H50))/SUM('Prévisions '!$F50:H50)</f>
        <v>#DIV/0!</v>
      </c>
      <c r="F45" s="1" t="e">
        <f>(SUM('Suivi de la réalité'!$F51:I51)-SUM('Prévisions '!$F50:I50))/SUM('Prévisions '!$F50:I50)</f>
        <v>#DIV/0!</v>
      </c>
      <c r="G45" s="1" t="e">
        <f>(SUM('Suivi de la réalité'!$F51:J51)-SUM('Prévisions '!$F50:J50))/SUM('Prévisions '!$F50:J50)</f>
        <v>#DIV/0!</v>
      </c>
      <c r="H45" s="1" t="e">
        <f>(SUM('Suivi de la réalité'!$F51:K51)-SUM('Prévisions '!$F50:K50))/SUM('Prévisions '!$F50:K50)</f>
        <v>#DIV/0!</v>
      </c>
      <c r="I45" s="1" t="e">
        <f>(SUM('Suivi de la réalité'!$F51:L51)-SUM('Prévisions '!$F50:L50))/SUM('Prévisions '!$F50:L50)</f>
        <v>#DIV/0!</v>
      </c>
      <c r="J45" s="1" t="e">
        <f>(SUM('Suivi de la réalité'!$F51:M51)-SUM('Prévisions '!$F50:M50))/SUM('Prévisions '!$F50:M50)</f>
        <v>#DIV/0!</v>
      </c>
      <c r="K45" s="1" t="e">
        <f>(SUM('Suivi de la réalité'!$F51:N51)-SUM('Prévisions '!$F50:N50))/SUM('Prévisions '!$F50:N50)</f>
        <v>#DIV/0!</v>
      </c>
      <c r="L45" s="1" t="e">
        <f>(SUM('Suivi de la réalité'!$F51:O51)-SUM('Prévisions '!$F50:O50))/SUM('Prévisions '!$F50:O50)</f>
        <v>#DIV/0!</v>
      </c>
      <c r="M45" s="1" t="e">
        <f>(SUM('Suivi de la réalité'!$F51:P51)-SUM('Prévisions '!$F50:P50))/SUM('Prévisions '!$F50:P50)</f>
        <v>#DIV/0!</v>
      </c>
      <c r="N45" s="1" t="e">
        <f>(SUM('Suivi de la réalité'!$F51:Q51)-SUM('Prévisions '!$F50:Q50))/SUM('Prévisions '!$F50:Q50)</f>
        <v>#DIV/0!</v>
      </c>
    </row>
    <row r="46" spans="1:14" x14ac:dyDescent="0.25">
      <c r="A46" s="5" t="str">
        <f>'Prévisions '!A51</f>
        <v>Dépenses</v>
      </c>
      <c r="B46" s="5">
        <f>'Prévisions '!B51</f>
        <v>0</v>
      </c>
      <c r="C46" s="1" t="e">
        <f>('Suivi de la réalité'!F52-'Prévisions '!F51)/'Prévisions '!F51</f>
        <v>#DIV/0!</v>
      </c>
      <c r="D46" s="1" t="e">
        <f>(SUM('Suivi de la réalité'!$F52:G52)-SUM('Prévisions '!$F51:G51))/SUM('Prévisions '!$F51:G51)</f>
        <v>#DIV/0!</v>
      </c>
      <c r="E46" s="1" t="e">
        <f>(SUM('Suivi de la réalité'!$F52:H52)-SUM('Prévisions '!$F51:H51))/SUM('Prévisions '!$F51:H51)</f>
        <v>#DIV/0!</v>
      </c>
      <c r="F46" s="1" t="e">
        <f>(SUM('Suivi de la réalité'!$F52:I52)-SUM('Prévisions '!$F51:I51))/SUM('Prévisions '!$F51:I51)</f>
        <v>#DIV/0!</v>
      </c>
      <c r="G46" s="1" t="e">
        <f>(SUM('Suivi de la réalité'!$F52:J52)-SUM('Prévisions '!$F51:J51))/SUM('Prévisions '!$F51:J51)</f>
        <v>#DIV/0!</v>
      </c>
      <c r="H46" s="1" t="e">
        <f>(SUM('Suivi de la réalité'!$F52:K52)-SUM('Prévisions '!$F51:K51))/SUM('Prévisions '!$F51:K51)</f>
        <v>#DIV/0!</v>
      </c>
      <c r="I46" s="1" t="e">
        <f>(SUM('Suivi de la réalité'!$F52:L52)-SUM('Prévisions '!$F51:L51))/SUM('Prévisions '!$F51:L51)</f>
        <v>#DIV/0!</v>
      </c>
      <c r="J46" s="1" t="e">
        <f>(SUM('Suivi de la réalité'!$F52:M52)-SUM('Prévisions '!$F51:M51))/SUM('Prévisions '!$F51:M51)</f>
        <v>#DIV/0!</v>
      </c>
      <c r="K46" s="1" t="e">
        <f>(SUM('Suivi de la réalité'!$F52:N52)-SUM('Prévisions '!$F51:N51))/SUM('Prévisions '!$F51:N51)</f>
        <v>#DIV/0!</v>
      </c>
      <c r="L46" s="1" t="e">
        <f>(SUM('Suivi de la réalité'!$F52:O52)-SUM('Prévisions '!$F51:O51))/SUM('Prévisions '!$F51:O51)</f>
        <v>#DIV/0!</v>
      </c>
      <c r="M46" s="1" t="e">
        <f>(SUM('Suivi de la réalité'!$F52:P52)-SUM('Prévisions '!$F51:P51))/SUM('Prévisions '!$F51:P51)</f>
        <v>#DIV/0!</v>
      </c>
      <c r="N46" s="1" t="e">
        <f>(SUM('Suivi de la réalité'!$F52:Q52)-SUM('Prévisions '!$F51:Q51))/SUM('Prévisions '!$F51:Q51)</f>
        <v>#DIV/0!</v>
      </c>
    </row>
    <row r="47" spans="1:14" x14ac:dyDescent="0.25">
      <c r="A47" s="5" t="str">
        <f>'Prévisions '!A52</f>
        <v>Dépenses</v>
      </c>
      <c r="B47" s="5">
        <f>'Prévisions '!B52</f>
        <v>0</v>
      </c>
      <c r="C47" s="1" t="e">
        <f>('Suivi de la réalité'!F53-'Prévisions '!F52)/'Prévisions '!F52</f>
        <v>#DIV/0!</v>
      </c>
      <c r="D47" s="1" t="e">
        <f>(SUM('Suivi de la réalité'!$F53:G53)-SUM('Prévisions '!$F52:G52))/SUM('Prévisions '!$F52:G52)</f>
        <v>#DIV/0!</v>
      </c>
      <c r="E47" s="1" t="e">
        <f>(SUM('Suivi de la réalité'!$F53:H53)-SUM('Prévisions '!$F52:H52))/SUM('Prévisions '!$F52:H52)</f>
        <v>#DIV/0!</v>
      </c>
      <c r="F47" s="1" t="e">
        <f>(SUM('Suivi de la réalité'!$F53:I53)-SUM('Prévisions '!$F52:I52))/SUM('Prévisions '!$F52:I52)</f>
        <v>#DIV/0!</v>
      </c>
      <c r="G47" s="1" t="e">
        <f>(SUM('Suivi de la réalité'!$F53:J53)-SUM('Prévisions '!$F52:J52))/SUM('Prévisions '!$F52:J52)</f>
        <v>#DIV/0!</v>
      </c>
      <c r="H47" s="1" t="e">
        <f>(SUM('Suivi de la réalité'!$F53:K53)-SUM('Prévisions '!$F52:K52))/SUM('Prévisions '!$F52:K52)</f>
        <v>#DIV/0!</v>
      </c>
      <c r="I47" s="1" t="e">
        <f>(SUM('Suivi de la réalité'!$F53:L53)-SUM('Prévisions '!$F52:L52))/SUM('Prévisions '!$F52:L52)</f>
        <v>#DIV/0!</v>
      </c>
      <c r="J47" s="1" t="e">
        <f>(SUM('Suivi de la réalité'!$F53:M53)-SUM('Prévisions '!$F52:M52))/SUM('Prévisions '!$F52:M52)</f>
        <v>#DIV/0!</v>
      </c>
      <c r="K47" s="1" t="e">
        <f>(SUM('Suivi de la réalité'!$F53:N53)-SUM('Prévisions '!$F52:N52))/SUM('Prévisions '!$F52:N52)</f>
        <v>#DIV/0!</v>
      </c>
      <c r="L47" s="1" t="e">
        <f>(SUM('Suivi de la réalité'!$F53:O53)-SUM('Prévisions '!$F52:O52))/SUM('Prévisions '!$F52:O52)</f>
        <v>#DIV/0!</v>
      </c>
      <c r="M47" s="1" t="e">
        <f>(SUM('Suivi de la réalité'!$F53:P53)-SUM('Prévisions '!$F52:P52))/SUM('Prévisions '!$F52:P52)</f>
        <v>#DIV/0!</v>
      </c>
      <c r="N47" s="1" t="e">
        <f>(SUM('Suivi de la réalité'!$F53:Q53)-SUM('Prévisions '!$F52:Q52))/SUM('Prévisions '!$F52:Q52)</f>
        <v>#DIV/0!</v>
      </c>
    </row>
    <row r="48" spans="1:14" x14ac:dyDescent="0.25">
      <c r="A48" s="5" t="str">
        <f>'Prévisions '!A53</f>
        <v>Dépenses</v>
      </c>
      <c r="B48" s="5">
        <f>'Prévisions '!B53</f>
        <v>0</v>
      </c>
      <c r="C48" s="1" t="e">
        <f>('Suivi de la réalité'!F54-'Prévisions '!F53)/'Prévisions '!F53</f>
        <v>#DIV/0!</v>
      </c>
      <c r="D48" s="1" t="e">
        <f>(SUM('Suivi de la réalité'!$F54:G54)-SUM('Prévisions '!$F53:G53))/SUM('Prévisions '!$F53:G53)</f>
        <v>#DIV/0!</v>
      </c>
      <c r="E48" s="1" t="e">
        <f>(SUM('Suivi de la réalité'!$F54:H54)-SUM('Prévisions '!$F53:H53))/SUM('Prévisions '!$F53:H53)</f>
        <v>#DIV/0!</v>
      </c>
      <c r="F48" s="1" t="e">
        <f>(SUM('Suivi de la réalité'!$F54:I54)-SUM('Prévisions '!$F53:I53))/SUM('Prévisions '!$F53:I53)</f>
        <v>#DIV/0!</v>
      </c>
      <c r="G48" s="1" t="e">
        <f>(SUM('Suivi de la réalité'!$F54:J54)-SUM('Prévisions '!$F53:J53))/SUM('Prévisions '!$F53:J53)</f>
        <v>#DIV/0!</v>
      </c>
      <c r="H48" s="1" t="e">
        <f>(SUM('Suivi de la réalité'!$F54:K54)-SUM('Prévisions '!$F53:K53))/SUM('Prévisions '!$F53:K53)</f>
        <v>#DIV/0!</v>
      </c>
      <c r="I48" s="1" t="e">
        <f>(SUM('Suivi de la réalité'!$F54:L54)-SUM('Prévisions '!$F53:L53))/SUM('Prévisions '!$F53:L53)</f>
        <v>#DIV/0!</v>
      </c>
      <c r="J48" s="1" t="e">
        <f>(SUM('Suivi de la réalité'!$F54:M54)-SUM('Prévisions '!$F53:M53))/SUM('Prévisions '!$F53:M53)</f>
        <v>#DIV/0!</v>
      </c>
      <c r="K48" s="1" t="e">
        <f>(SUM('Suivi de la réalité'!$F54:N54)-SUM('Prévisions '!$F53:N53))/SUM('Prévisions '!$F53:N53)</f>
        <v>#DIV/0!</v>
      </c>
      <c r="L48" s="1" t="e">
        <f>(SUM('Suivi de la réalité'!$F54:O54)-SUM('Prévisions '!$F53:O53))/SUM('Prévisions '!$F53:O53)</f>
        <v>#DIV/0!</v>
      </c>
      <c r="M48" s="1" t="e">
        <f>(SUM('Suivi de la réalité'!$F54:P54)-SUM('Prévisions '!$F53:P53))/SUM('Prévisions '!$F53:P53)</f>
        <v>#DIV/0!</v>
      </c>
      <c r="N48" s="1" t="e">
        <f>(SUM('Suivi de la réalité'!$F54:Q54)-SUM('Prévisions '!$F53:Q53))/SUM('Prévisions '!$F53:Q53)</f>
        <v>#DIV/0!</v>
      </c>
    </row>
    <row r="49" spans="1:14" s="6" customFormat="1" ht="15" thickBot="1" x14ac:dyDescent="0.3">
      <c r="A49" s="7" t="str">
        <f>'Prévisions '!A54</f>
        <v>Dépenses</v>
      </c>
      <c r="B49" s="7" t="str">
        <f>'Prévisions '!B54</f>
        <v xml:space="preserve">Marge de sécurité </v>
      </c>
      <c r="C49" s="11">
        <f>('Suivi de la réalité'!F55-'Prévisions '!F54)/'Prévisions '!F54</f>
        <v>-1</v>
      </c>
      <c r="D49" s="11">
        <f>(SUM('Suivi de la réalité'!$F55:G55)-SUM('Prévisions '!$F54:G54))/SUM('Prévisions '!$F54:G54)</f>
        <v>-1</v>
      </c>
      <c r="E49" s="11">
        <f>(SUM('Suivi de la réalité'!$F55:H55)-SUM('Prévisions '!$F54:H54))/SUM('Prévisions '!$F54:H54)</f>
        <v>-1</v>
      </c>
      <c r="F49" s="11">
        <f>(SUM('Suivi de la réalité'!$F55:I55)-SUM('Prévisions '!$F54:I54))/SUM('Prévisions '!$F54:I54)</f>
        <v>-1</v>
      </c>
      <c r="G49" s="11">
        <f>(SUM('Suivi de la réalité'!$F55:J55)-SUM('Prévisions '!$F54:J54))/SUM('Prévisions '!$F54:J54)</f>
        <v>-1</v>
      </c>
      <c r="H49" s="11">
        <f>(SUM('Suivi de la réalité'!$F55:K55)-SUM('Prévisions '!$F54:K54))/SUM('Prévisions '!$F54:K54)</f>
        <v>-1</v>
      </c>
      <c r="I49" s="11">
        <f>(SUM('Suivi de la réalité'!$F55:L55)-SUM('Prévisions '!$F54:L54))/SUM('Prévisions '!$F54:L54)</f>
        <v>-1</v>
      </c>
      <c r="J49" s="11">
        <f>(SUM('Suivi de la réalité'!$F55:M55)-SUM('Prévisions '!$F54:M54))/SUM('Prévisions '!$F54:M54)</f>
        <v>-1</v>
      </c>
      <c r="K49" s="11">
        <f>(SUM('Suivi de la réalité'!$F55:N55)-SUM('Prévisions '!$F54:N54))/SUM('Prévisions '!$F54:N54)</f>
        <v>-1</v>
      </c>
      <c r="L49" s="11">
        <f>(SUM('Suivi de la réalité'!$F55:O55)-SUM('Prévisions '!$F54:O54))/SUM('Prévisions '!$F54:O54)</f>
        <v>-1</v>
      </c>
      <c r="M49" s="11">
        <f>(SUM('Suivi de la réalité'!$F55:P55)-SUM('Prévisions '!$F54:P54))/SUM('Prévisions '!$F54:P54)</f>
        <v>-1</v>
      </c>
      <c r="N49" s="11">
        <f>(SUM('Suivi de la réalité'!$F55:Q55)-SUM('Prévisions '!$F54:Q54))/SUM('Prévisions '!$F54:Q54)</f>
        <v>-1</v>
      </c>
    </row>
    <row r="50" spans="1:14" ht="15" thickTop="1" x14ac:dyDescent="0.25">
      <c r="A50" s="5" t="str">
        <f>'Prévisions '!A55</f>
        <v>Dépenses</v>
      </c>
      <c r="B50" s="5" t="str">
        <f>'Prévisions '!B55</f>
        <v>Dépenses Totales</v>
      </c>
      <c r="C50" s="1">
        <f>('Suivi de la réalité'!F56-'Prévisions '!F55)/'Prévisions '!F55</f>
        <v>-1</v>
      </c>
      <c r="D50" s="1">
        <f>(SUM('Suivi de la réalité'!$F56:G56)-SUM('Prévisions '!$F55:G55))/SUM('Prévisions '!$F55:G55)</f>
        <v>-1</v>
      </c>
      <c r="E50" s="1">
        <f>(SUM('Suivi de la réalité'!$F56:H56)-SUM('Prévisions '!$F55:H55))/SUM('Prévisions '!$F55:H55)</f>
        <v>-1</v>
      </c>
      <c r="F50" s="1">
        <f>(SUM('Suivi de la réalité'!$F56:I56)-SUM('Prévisions '!$F55:I55))/SUM('Prévisions '!$F55:I55)</f>
        <v>-1</v>
      </c>
      <c r="G50" s="1">
        <f>(SUM('Suivi de la réalité'!$F56:J56)-SUM('Prévisions '!$F55:J55))/SUM('Prévisions '!$F55:J55)</f>
        <v>-1</v>
      </c>
      <c r="H50" s="1">
        <f>(SUM('Suivi de la réalité'!$F56:K56)-SUM('Prévisions '!$F55:K55))/SUM('Prévisions '!$F55:K55)</f>
        <v>-1</v>
      </c>
      <c r="I50" s="1">
        <f>(SUM('Suivi de la réalité'!$F56:L56)-SUM('Prévisions '!$F55:L55))/SUM('Prévisions '!$F55:L55)</f>
        <v>-1</v>
      </c>
      <c r="J50" s="1">
        <f>(SUM('Suivi de la réalité'!$F56:M56)-SUM('Prévisions '!$F55:M55))/SUM('Prévisions '!$F55:M55)</f>
        <v>-1</v>
      </c>
      <c r="K50" s="1">
        <f>(SUM('Suivi de la réalité'!$F56:N56)-SUM('Prévisions '!$F55:N55))/SUM('Prévisions '!$F55:N55)</f>
        <v>-1</v>
      </c>
      <c r="L50" s="1">
        <f>(SUM('Suivi de la réalité'!$F56:O56)-SUM('Prévisions '!$F55:O55))/SUM('Prévisions '!$F55:O55)</f>
        <v>-1</v>
      </c>
      <c r="M50" s="1">
        <f>(SUM('Suivi de la réalité'!$F56:P56)-SUM('Prévisions '!$F55:P55))/SUM('Prévisions '!$F55:P55)</f>
        <v>-1</v>
      </c>
      <c r="N50" s="1">
        <f>(SUM('Suivi de la réalité'!$F56:Q56)-SUM('Prévisions '!$F55:Q55))/SUM('Prévisions '!$F55:Q55)</f>
        <v>-1</v>
      </c>
    </row>
    <row r="51" spans="1:14" x14ac:dyDescent="0.25">
      <c r="A51" s="5"/>
      <c r="B51" s="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5">
        <f>'Prévisions '!A63</f>
        <v>0</v>
      </c>
      <c r="B52" s="5" t="str">
        <f>'Prévisions '!B63</f>
        <v>Revenu net approximatif (en comptabilité de caisse, incluant les invesstisements,  sans l'amortissement ni l'impôt)</v>
      </c>
      <c r="C52" s="1" t="e">
        <f>('Suivi de la réalité'!#REF!-'Prévisions '!F63)/'Prévisions '!F63</f>
        <v>#REF!</v>
      </c>
      <c r="D52" s="1" t="e">
        <f>(SUM('Suivi de la réalité'!#REF!)-SUM('Prévisions '!$F63:G63))/SUM('Prévisions '!$F63:G63)</f>
        <v>#REF!</v>
      </c>
      <c r="E52" s="1" t="e">
        <f>(SUM('Suivi de la réalité'!#REF!)-SUM('Prévisions '!$F63:H63))/SUM('Prévisions '!$F63:H63)</f>
        <v>#REF!</v>
      </c>
      <c r="F52" s="1" t="e">
        <f>(SUM('Suivi de la réalité'!#REF!)-SUM('Prévisions '!$F63:I63))/SUM('Prévisions '!$F63:I63)</f>
        <v>#REF!</v>
      </c>
      <c r="G52" s="1" t="e">
        <f>(SUM('Suivi de la réalité'!#REF!)-SUM('Prévisions '!$F63:J63))/SUM('Prévisions '!$F63:J63)</f>
        <v>#REF!</v>
      </c>
      <c r="H52" s="1" t="e">
        <f>(SUM('Suivi de la réalité'!#REF!)-SUM('Prévisions '!$F63:K63))/SUM('Prévisions '!$F63:K63)</f>
        <v>#REF!</v>
      </c>
      <c r="I52" s="1" t="e">
        <f>(SUM('Suivi de la réalité'!#REF!)-SUM('Prévisions '!$F63:L63))/SUM('Prévisions '!$F63:L63)</f>
        <v>#REF!</v>
      </c>
      <c r="J52" s="1" t="e">
        <f>(SUM('Suivi de la réalité'!#REF!)-SUM('Prévisions '!$F63:M63))/SUM('Prévisions '!$F63:M63)</f>
        <v>#REF!</v>
      </c>
      <c r="K52" s="1" t="e">
        <f>(SUM('Suivi de la réalité'!#REF!)-SUM('Prévisions '!$F63:N63))/SUM('Prévisions '!$F63:N63)</f>
        <v>#REF!</v>
      </c>
      <c r="L52" s="1" t="e">
        <f>(SUM('Suivi de la réalité'!#REF!)-SUM('Prévisions '!$F63:O63))/SUM('Prévisions '!$F63:O63)</f>
        <v>#REF!</v>
      </c>
      <c r="M52" s="1" t="e">
        <f>(SUM('Suivi de la réalité'!#REF!)-SUM('Prévisions '!$F63:P63))/SUM('Prévisions '!$F63:P63)</f>
        <v>#REF!</v>
      </c>
      <c r="N52" s="1" t="e">
        <f>(SUM('Suivi de la réalité'!#REF!)-SUM('Prévisions '!$F63:Q63))/SUM('Prévisions '!$F63:Q63)</f>
        <v>#REF!</v>
      </c>
    </row>
    <row r="53" spans="1:14" x14ac:dyDescent="0.25">
      <c r="A53" s="5"/>
      <c r="B53" s="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5"/>
      <c r="B54" s="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5"/>
      <c r="B55" s="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</sheetData>
  <sheetProtection algorithmName="SHA-512" hashValue="iMWxTa93mGHxUAQgO+qw1OsFKMaNCXYo8LV5NR67RNf216P6s5lSRCZOm5A8gZTU5O717MfNoGcikvesSehDEQ==" saltValue="0S3Xow8xp0XSZDQcB4of0Q==" spinCount="100000" sheet="1" objects="1" scenarios="1"/>
  <dataValidations count="1">
    <dataValidation type="list" errorStyle="warning" showInputMessage="1" showErrorMessage="1" errorTitle="Mauvaise entrée" error="Utiliser les éléments de la liste déroulante" sqref="A3:B55">
      <formula1>listeComptes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pane xSplit="2" ySplit="2" topLeftCell="C38" activePane="bottomRight" state="frozen"/>
      <selection pane="topRight" activeCell="B1" sqref="B1"/>
      <selection pane="bottomLeft" activeCell="A3" sqref="A3"/>
      <selection pane="bottomRight" activeCell="F51" sqref="F51"/>
    </sheetView>
  </sheetViews>
  <sheetFormatPr baseColWidth="10" defaultRowHeight="14.25" x14ac:dyDescent="0.25"/>
  <cols>
    <col min="1" max="1" width="11.42578125" style="4"/>
    <col min="2" max="2" width="43.42578125" style="4" customWidth="1"/>
    <col min="3" max="16384" width="11.42578125" style="4"/>
  </cols>
  <sheetData>
    <row r="1" spans="1:14" x14ac:dyDescent="0.25">
      <c r="B1" s="4" t="s">
        <v>63</v>
      </c>
      <c r="C1" s="4">
        <v>1</v>
      </c>
      <c r="D1" s="4">
        <f>C1+1</f>
        <v>2</v>
      </c>
      <c r="E1" s="4">
        <f t="shared" ref="E1:N1" si="0">D1+1</f>
        <v>3</v>
      </c>
      <c r="F1" s="4">
        <f t="shared" si="0"/>
        <v>4</v>
      </c>
      <c r="G1" s="4">
        <f t="shared" si="0"/>
        <v>5</v>
      </c>
      <c r="H1" s="4">
        <f t="shared" si="0"/>
        <v>6</v>
      </c>
      <c r="I1" s="4">
        <f t="shared" si="0"/>
        <v>7</v>
      </c>
      <c r="J1" s="4">
        <f t="shared" si="0"/>
        <v>8</v>
      </c>
      <c r="K1" s="4">
        <f t="shared" si="0"/>
        <v>9</v>
      </c>
      <c r="L1" s="4">
        <f t="shared" si="0"/>
        <v>10</v>
      </c>
      <c r="M1" s="4">
        <f t="shared" si="0"/>
        <v>11</v>
      </c>
      <c r="N1" s="4">
        <f t="shared" si="0"/>
        <v>12</v>
      </c>
    </row>
    <row r="2" spans="1:14" s="12" customFormat="1" x14ac:dyDescent="0.25">
      <c r="B2" s="12" t="str">
        <f>'Prévisions '!B7</f>
        <v>Compte standard</v>
      </c>
      <c r="C2" s="12" t="s">
        <v>30</v>
      </c>
      <c r="D2" s="12" t="s">
        <v>29</v>
      </c>
      <c r="E2" s="12" t="s">
        <v>31</v>
      </c>
      <c r="F2" s="12" t="s">
        <v>32</v>
      </c>
      <c r="G2" s="12" t="s">
        <v>33</v>
      </c>
      <c r="H2" s="12" t="s">
        <v>34</v>
      </c>
      <c r="I2" s="12" t="s">
        <v>35</v>
      </c>
      <c r="J2" s="12" t="s">
        <v>36</v>
      </c>
      <c r="K2" s="12" t="s">
        <v>37</v>
      </c>
      <c r="L2" s="12" t="s">
        <v>38</v>
      </c>
      <c r="M2" s="12" t="s">
        <v>39</v>
      </c>
      <c r="N2" s="12" t="s">
        <v>40</v>
      </c>
    </row>
    <row r="3" spans="1:14" x14ac:dyDescent="0.25">
      <c r="A3" s="4" t="str">
        <f>'Prévisions '!A8</f>
        <v>Ventes</v>
      </c>
      <c r="B3" s="4" t="str">
        <f>'Prévisions '!B8</f>
        <v>Paniers</v>
      </c>
      <c r="C3" s="1" t="e">
        <f>('Suivi de la réalité'!F9-'Prévisions '!C8)/'Prévisions '!C8</f>
        <v>#DIV/0!</v>
      </c>
      <c r="D3" s="1" t="e">
        <f>(SUM('Suivi de la réalité'!$F9:G9)-'Prévisions '!$C8)/'Prévisions '!$C8</f>
        <v>#DIV/0!</v>
      </c>
      <c r="E3" s="1" t="e">
        <f>(SUM('Suivi de la réalité'!$F9:H9)-'Prévisions '!$C8)/'Prévisions '!$C8</f>
        <v>#DIV/0!</v>
      </c>
      <c r="F3" s="1" t="e">
        <f>(SUM('Suivi de la réalité'!$F9:I9)-'Prévisions '!$C8)/'Prévisions '!$C8</f>
        <v>#DIV/0!</v>
      </c>
      <c r="G3" s="1" t="e">
        <f>(SUM('Suivi de la réalité'!$F9:J9)-'Prévisions '!$C8)/'Prévisions '!$C8</f>
        <v>#DIV/0!</v>
      </c>
      <c r="H3" s="1" t="e">
        <f>(SUM('Suivi de la réalité'!$F9:K9)-'Prévisions '!$C8)/'Prévisions '!$C8</f>
        <v>#DIV/0!</v>
      </c>
      <c r="I3" s="1" t="e">
        <f>(SUM('Suivi de la réalité'!$F9:L9)-'Prévisions '!$C8)/'Prévisions '!$C8</f>
        <v>#DIV/0!</v>
      </c>
      <c r="J3" s="1" t="e">
        <f>(SUM('Suivi de la réalité'!$F9:M9)-'Prévisions '!$C8)/'Prévisions '!$C8</f>
        <v>#DIV/0!</v>
      </c>
      <c r="K3" s="1" t="e">
        <f>(SUM('Suivi de la réalité'!$F9:N9)-'Prévisions '!$C8)/'Prévisions '!$C8</f>
        <v>#DIV/0!</v>
      </c>
      <c r="L3" s="1" t="e">
        <f>(SUM('Suivi de la réalité'!$F9:O9)-'Prévisions '!$C8)/'Prévisions '!$C8</f>
        <v>#DIV/0!</v>
      </c>
      <c r="M3" s="1" t="e">
        <f>(SUM('Suivi de la réalité'!$F9:P9)-'Prévisions '!$C8)/'Prévisions '!$C8</f>
        <v>#DIV/0!</v>
      </c>
      <c r="N3" s="1" t="e">
        <f>(SUM('Suivi de la réalité'!$F9:Q9)-'Prévisions '!$C8)/'Prévisions '!$C8</f>
        <v>#DIV/0!</v>
      </c>
    </row>
    <row r="4" spans="1:14" x14ac:dyDescent="0.25">
      <c r="A4" s="4" t="str">
        <f>'Prévisions '!A9</f>
        <v>Ventes</v>
      </c>
      <c r="B4" s="4" t="str">
        <f>'Prévisions '!B9</f>
        <v xml:space="preserve">Marché </v>
      </c>
      <c r="C4" s="1" t="e">
        <f>('Suivi de la réalité'!F10-'Prévisions '!C9)/'Prévisions '!C9</f>
        <v>#DIV/0!</v>
      </c>
      <c r="D4" s="1" t="e">
        <f>(SUM('Suivi de la réalité'!$F10:G10)-'Prévisions '!$C9)/'Prévisions '!$C9</f>
        <v>#DIV/0!</v>
      </c>
      <c r="E4" s="1" t="e">
        <f>(SUM('Suivi de la réalité'!$F10:H10)-'Prévisions '!$C9)/'Prévisions '!$C9</f>
        <v>#DIV/0!</v>
      </c>
      <c r="F4" s="1" t="e">
        <f>(SUM('Suivi de la réalité'!$F10:I10)-'Prévisions '!$C9)/'Prévisions '!$C9</f>
        <v>#DIV/0!</v>
      </c>
      <c r="G4" s="1" t="e">
        <f>(SUM('Suivi de la réalité'!$F10:J10)-'Prévisions '!$C9)/'Prévisions '!$C9</f>
        <v>#DIV/0!</v>
      </c>
      <c r="H4" s="1" t="e">
        <f>(SUM('Suivi de la réalité'!$F10:K10)-'Prévisions '!$C9)/'Prévisions '!$C9</f>
        <v>#DIV/0!</v>
      </c>
      <c r="I4" s="1" t="e">
        <f>(SUM('Suivi de la réalité'!$F10:L10)-'Prévisions '!$C9)/'Prévisions '!$C9</f>
        <v>#DIV/0!</v>
      </c>
      <c r="J4" s="1" t="e">
        <f>(SUM('Suivi de la réalité'!$F10:M10)-'Prévisions '!$C9)/'Prévisions '!$C9</f>
        <v>#DIV/0!</v>
      </c>
      <c r="K4" s="1" t="e">
        <f>(SUM('Suivi de la réalité'!$F10:N10)-'Prévisions '!$C9)/'Prévisions '!$C9</f>
        <v>#DIV/0!</v>
      </c>
      <c r="L4" s="1" t="e">
        <f>(SUM('Suivi de la réalité'!$F10:O10)-'Prévisions '!$C9)/'Prévisions '!$C9</f>
        <v>#DIV/0!</v>
      </c>
      <c r="M4" s="1" t="e">
        <f>(SUM('Suivi de la réalité'!$F10:P10)-'Prévisions '!$C9)/'Prévisions '!$C9</f>
        <v>#DIV/0!</v>
      </c>
      <c r="N4" s="1" t="e">
        <f>(SUM('Suivi de la réalité'!$F10:Q10)-'Prévisions '!$C9)/'Prévisions '!$C9</f>
        <v>#DIV/0!</v>
      </c>
    </row>
    <row r="5" spans="1:14" x14ac:dyDescent="0.25">
      <c r="A5" s="4" t="str">
        <f>'Prévisions '!A10</f>
        <v>Ventes</v>
      </c>
      <c r="B5" s="4" t="str">
        <f>'Prévisions '!B10</f>
        <v>Semi-gros</v>
      </c>
      <c r="C5" s="1" t="e">
        <f>('Suivi de la réalité'!F11-'Prévisions '!C10)/'Prévisions '!C10</f>
        <v>#DIV/0!</v>
      </c>
      <c r="D5" s="1" t="e">
        <f>(SUM('Suivi de la réalité'!$F11:G11)-'Prévisions '!$C10)/'Prévisions '!$C10</f>
        <v>#DIV/0!</v>
      </c>
      <c r="E5" s="1" t="e">
        <f>(SUM('Suivi de la réalité'!$F11:H11)-'Prévisions '!$C10)/'Prévisions '!$C10</f>
        <v>#DIV/0!</v>
      </c>
      <c r="F5" s="1" t="e">
        <f>(SUM('Suivi de la réalité'!$F11:I11)-'Prévisions '!$C10)/'Prévisions '!$C10</f>
        <v>#DIV/0!</v>
      </c>
      <c r="G5" s="1" t="e">
        <f>(SUM('Suivi de la réalité'!$F11:J11)-'Prévisions '!$C10)/'Prévisions '!$C10</f>
        <v>#DIV/0!</v>
      </c>
      <c r="H5" s="1" t="e">
        <f>(SUM('Suivi de la réalité'!$F11:K11)-'Prévisions '!$C10)/'Prévisions '!$C10</f>
        <v>#DIV/0!</v>
      </c>
      <c r="I5" s="1" t="e">
        <f>(SUM('Suivi de la réalité'!$F11:L11)-'Prévisions '!$C10)/'Prévisions '!$C10</f>
        <v>#DIV/0!</v>
      </c>
      <c r="J5" s="1" t="e">
        <f>(SUM('Suivi de la réalité'!$F11:M11)-'Prévisions '!$C10)/'Prévisions '!$C10</f>
        <v>#DIV/0!</v>
      </c>
      <c r="K5" s="1" t="e">
        <f>(SUM('Suivi de la réalité'!$F11:N11)-'Prévisions '!$C10)/'Prévisions '!$C10</f>
        <v>#DIV/0!</v>
      </c>
      <c r="L5" s="1" t="e">
        <f>(SUM('Suivi de la réalité'!$F11:O11)-'Prévisions '!$C10)/'Prévisions '!$C10</f>
        <v>#DIV/0!</v>
      </c>
      <c r="M5" s="1" t="e">
        <f>(SUM('Suivi de la réalité'!$F11:P11)-'Prévisions '!$C10)/'Prévisions '!$C10</f>
        <v>#DIV/0!</v>
      </c>
      <c r="N5" s="1" t="e">
        <f>(SUM('Suivi de la réalité'!$F11:Q11)-'Prévisions '!$C10)/'Prévisions '!$C10</f>
        <v>#DIV/0!</v>
      </c>
    </row>
    <row r="6" spans="1:14" x14ac:dyDescent="0.25">
      <c r="A6" s="4" t="str">
        <f>'Prévisions '!A11</f>
        <v>Ventes</v>
      </c>
      <c r="B6" s="4">
        <f>'Prévisions '!B11</f>
        <v>0</v>
      </c>
      <c r="C6" s="1" t="e">
        <f>('Suivi de la réalité'!F12-'Prévisions '!C11)/'Prévisions '!C11</f>
        <v>#DIV/0!</v>
      </c>
      <c r="D6" s="1" t="e">
        <f>(SUM('Suivi de la réalité'!$F12:G12)-'Prévisions '!$C11)/'Prévisions '!$C11</f>
        <v>#DIV/0!</v>
      </c>
      <c r="E6" s="1" t="e">
        <f>(SUM('Suivi de la réalité'!$F12:H12)-'Prévisions '!$C11)/'Prévisions '!$C11</f>
        <v>#DIV/0!</v>
      </c>
      <c r="F6" s="1" t="e">
        <f>(SUM('Suivi de la réalité'!$F12:I12)-'Prévisions '!$C11)/'Prévisions '!$C11</f>
        <v>#DIV/0!</v>
      </c>
      <c r="G6" s="1" t="e">
        <f>(SUM('Suivi de la réalité'!$F12:J12)-'Prévisions '!$C11)/'Prévisions '!$C11</f>
        <v>#DIV/0!</v>
      </c>
      <c r="H6" s="1" t="e">
        <f>(SUM('Suivi de la réalité'!$F12:K12)-'Prévisions '!$C11)/'Prévisions '!$C11</f>
        <v>#DIV/0!</v>
      </c>
      <c r="I6" s="1" t="e">
        <f>(SUM('Suivi de la réalité'!$F12:L12)-'Prévisions '!$C11)/'Prévisions '!$C11</f>
        <v>#DIV/0!</v>
      </c>
      <c r="J6" s="1" t="e">
        <f>(SUM('Suivi de la réalité'!$F12:M12)-'Prévisions '!$C11)/'Prévisions '!$C11</f>
        <v>#DIV/0!</v>
      </c>
      <c r="K6" s="1" t="e">
        <f>(SUM('Suivi de la réalité'!$F12:N12)-'Prévisions '!$C11)/'Prévisions '!$C11</f>
        <v>#DIV/0!</v>
      </c>
      <c r="L6" s="1" t="e">
        <f>(SUM('Suivi de la réalité'!$F12:O12)-'Prévisions '!$C11)/'Prévisions '!$C11</f>
        <v>#DIV/0!</v>
      </c>
      <c r="M6" s="1" t="e">
        <f>(SUM('Suivi de la réalité'!$F12:P12)-'Prévisions '!$C11)/'Prévisions '!$C11</f>
        <v>#DIV/0!</v>
      </c>
      <c r="N6" s="1" t="e">
        <f>(SUM('Suivi de la réalité'!$F12:Q12)-'Prévisions '!$C11)/'Prévisions '!$C11</f>
        <v>#DIV/0!</v>
      </c>
    </row>
    <row r="7" spans="1:14" x14ac:dyDescent="0.25">
      <c r="A7" s="4" t="str">
        <f>'Prévisions '!A12</f>
        <v>Ventes</v>
      </c>
      <c r="B7" s="4">
        <f>'Prévisions '!B12</f>
        <v>0</v>
      </c>
      <c r="C7" s="1" t="e">
        <f>('Suivi de la réalité'!F13-'Prévisions '!C12)/'Prévisions '!C12</f>
        <v>#DIV/0!</v>
      </c>
      <c r="D7" s="1" t="e">
        <f>(SUM('Suivi de la réalité'!$F13:G13)-'Prévisions '!$C12)/'Prévisions '!$C12</f>
        <v>#DIV/0!</v>
      </c>
      <c r="E7" s="1" t="e">
        <f>(SUM('Suivi de la réalité'!$F13:H13)-'Prévisions '!$C12)/'Prévisions '!$C12</f>
        <v>#DIV/0!</v>
      </c>
      <c r="F7" s="1" t="e">
        <f>(SUM('Suivi de la réalité'!$F13:I13)-'Prévisions '!$C12)/'Prévisions '!$C12</f>
        <v>#DIV/0!</v>
      </c>
      <c r="G7" s="1" t="e">
        <f>(SUM('Suivi de la réalité'!$F13:J13)-'Prévisions '!$C12)/'Prévisions '!$C12</f>
        <v>#DIV/0!</v>
      </c>
      <c r="H7" s="1" t="e">
        <f>(SUM('Suivi de la réalité'!$F13:K13)-'Prévisions '!$C12)/'Prévisions '!$C12</f>
        <v>#DIV/0!</v>
      </c>
      <c r="I7" s="1" t="e">
        <f>(SUM('Suivi de la réalité'!$F13:L13)-'Prévisions '!$C12)/'Prévisions '!$C12</f>
        <v>#DIV/0!</v>
      </c>
      <c r="J7" s="1" t="e">
        <f>(SUM('Suivi de la réalité'!$F13:M13)-'Prévisions '!$C12)/'Prévisions '!$C12</f>
        <v>#DIV/0!</v>
      </c>
      <c r="K7" s="1" t="e">
        <f>(SUM('Suivi de la réalité'!$F13:N13)-'Prévisions '!$C12)/'Prévisions '!$C12</f>
        <v>#DIV/0!</v>
      </c>
      <c r="L7" s="1" t="e">
        <f>(SUM('Suivi de la réalité'!$F13:O13)-'Prévisions '!$C12)/'Prévisions '!$C12</f>
        <v>#DIV/0!</v>
      </c>
      <c r="M7" s="1" t="e">
        <f>(SUM('Suivi de la réalité'!$F13:P13)-'Prévisions '!$C12)/'Prévisions '!$C12</f>
        <v>#DIV/0!</v>
      </c>
      <c r="N7" s="1" t="e">
        <f>(SUM('Suivi de la réalité'!$F13:Q13)-'Prévisions '!$C12)/'Prévisions '!$C12</f>
        <v>#DIV/0!</v>
      </c>
    </row>
    <row r="8" spans="1:14" x14ac:dyDescent="0.25">
      <c r="A8" s="4" t="str">
        <f>'Prévisions '!A13</f>
        <v>Ventes</v>
      </c>
      <c r="B8" s="4">
        <f>'Prévisions '!B13</f>
        <v>0</v>
      </c>
      <c r="C8" s="1" t="e">
        <f>('Suivi de la réalité'!F14-'Prévisions '!C13)/'Prévisions '!C13</f>
        <v>#DIV/0!</v>
      </c>
      <c r="D8" s="1" t="e">
        <f>(SUM('Suivi de la réalité'!$F14:G14)-'Prévisions '!$C13)/'Prévisions '!$C13</f>
        <v>#DIV/0!</v>
      </c>
      <c r="E8" s="1" t="e">
        <f>(SUM('Suivi de la réalité'!$F14:H14)-'Prévisions '!$C13)/'Prévisions '!$C13</f>
        <v>#DIV/0!</v>
      </c>
      <c r="F8" s="1" t="e">
        <f>(SUM('Suivi de la réalité'!$F14:I14)-'Prévisions '!$C13)/'Prévisions '!$C13</f>
        <v>#DIV/0!</v>
      </c>
      <c r="G8" s="1" t="e">
        <f>(SUM('Suivi de la réalité'!$F14:J14)-'Prévisions '!$C13)/'Prévisions '!$C13</f>
        <v>#DIV/0!</v>
      </c>
      <c r="H8" s="1" t="e">
        <f>(SUM('Suivi de la réalité'!$F14:K14)-'Prévisions '!$C13)/'Prévisions '!$C13</f>
        <v>#DIV/0!</v>
      </c>
      <c r="I8" s="1" t="e">
        <f>(SUM('Suivi de la réalité'!$F14:L14)-'Prévisions '!$C13)/'Prévisions '!$C13</f>
        <v>#DIV/0!</v>
      </c>
      <c r="J8" s="1" t="e">
        <f>(SUM('Suivi de la réalité'!$F14:M14)-'Prévisions '!$C13)/'Prévisions '!$C13</f>
        <v>#DIV/0!</v>
      </c>
      <c r="K8" s="1" t="e">
        <f>(SUM('Suivi de la réalité'!$F14:N14)-'Prévisions '!$C13)/'Prévisions '!$C13</f>
        <v>#DIV/0!</v>
      </c>
      <c r="L8" s="1" t="e">
        <f>(SUM('Suivi de la réalité'!$F14:O14)-'Prévisions '!$C13)/'Prévisions '!$C13</f>
        <v>#DIV/0!</v>
      </c>
      <c r="M8" s="1" t="e">
        <f>(SUM('Suivi de la réalité'!$F14:P14)-'Prévisions '!$C13)/'Prévisions '!$C13</f>
        <v>#DIV/0!</v>
      </c>
      <c r="N8" s="1" t="e">
        <f>(SUM('Suivi de la réalité'!$F14:Q14)-'Prévisions '!$C13)/'Prévisions '!$C13</f>
        <v>#DIV/0!</v>
      </c>
    </row>
    <row r="9" spans="1:14" x14ac:dyDescent="0.25">
      <c r="A9" s="4" t="str">
        <f>'Prévisions '!A14</f>
        <v>Ventes</v>
      </c>
      <c r="B9" s="4">
        <f>'Prévisions '!B14</f>
        <v>0</v>
      </c>
      <c r="C9" s="1" t="e">
        <f>('Suivi de la réalité'!F15-'Prévisions '!C14)/'Prévisions '!C14</f>
        <v>#DIV/0!</v>
      </c>
      <c r="D9" s="1" t="e">
        <f>(SUM('Suivi de la réalité'!$F15:G15)-'Prévisions '!$C14)/'Prévisions '!$C14</f>
        <v>#DIV/0!</v>
      </c>
      <c r="E9" s="1" t="e">
        <f>(SUM('Suivi de la réalité'!$F15:H15)-'Prévisions '!$C14)/'Prévisions '!$C14</f>
        <v>#DIV/0!</v>
      </c>
      <c r="F9" s="1" t="e">
        <f>(SUM('Suivi de la réalité'!$F15:I15)-'Prévisions '!$C14)/'Prévisions '!$C14</f>
        <v>#DIV/0!</v>
      </c>
      <c r="G9" s="1" t="e">
        <f>(SUM('Suivi de la réalité'!$F15:J15)-'Prévisions '!$C14)/'Prévisions '!$C14</f>
        <v>#DIV/0!</v>
      </c>
      <c r="H9" s="1" t="e">
        <f>(SUM('Suivi de la réalité'!$F15:K15)-'Prévisions '!$C14)/'Prévisions '!$C14</f>
        <v>#DIV/0!</v>
      </c>
      <c r="I9" s="1" t="e">
        <f>(SUM('Suivi de la réalité'!$F15:L15)-'Prévisions '!$C14)/'Prévisions '!$C14</f>
        <v>#DIV/0!</v>
      </c>
      <c r="J9" s="1" t="e">
        <f>(SUM('Suivi de la réalité'!$F15:M15)-'Prévisions '!$C14)/'Prévisions '!$C14</f>
        <v>#DIV/0!</v>
      </c>
      <c r="K9" s="1" t="e">
        <f>(SUM('Suivi de la réalité'!$F15:N15)-'Prévisions '!$C14)/'Prévisions '!$C14</f>
        <v>#DIV/0!</v>
      </c>
      <c r="L9" s="1" t="e">
        <f>(SUM('Suivi de la réalité'!$F15:O15)-'Prévisions '!$C14)/'Prévisions '!$C14</f>
        <v>#DIV/0!</v>
      </c>
      <c r="M9" s="1" t="e">
        <f>(SUM('Suivi de la réalité'!$F15:P15)-'Prévisions '!$C14)/'Prévisions '!$C14</f>
        <v>#DIV/0!</v>
      </c>
      <c r="N9" s="1" t="e">
        <f>(SUM('Suivi de la réalité'!$F15:Q15)-'Prévisions '!$C14)/'Prévisions '!$C14</f>
        <v>#DIV/0!</v>
      </c>
    </row>
    <row r="10" spans="1:14" x14ac:dyDescent="0.25">
      <c r="A10" s="4" t="str">
        <f>'Prévisions '!A15</f>
        <v>Ventes</v>
      </c>
      <c r="B10" s="4">
        <f>'Prévisions '!B15</f>
        <v>0</v>
      </c>
      <c r="C10" s="1" t="e">
        <f>('Suivi de la réalité'!F16-'Prévisions '!C15)/'Prévisions '!C15</f>
        <v>#DIV/0!</v>
      </c>
      <c r="D10" s="1" t="e">
        <f>(SUM('Suivi de la réalité'!$F16:G16)-'Prévisions '!$C15)/'Prévisions '!$C15</f>
        <v>#DIV/0!</v>
      </c>
      <c r="E10" s="1" t="e">
        <f>(SUM('Suivi de la réalité'!$F16:H16)-'Prévisions '!$C15)/'Prévisions '!$C15</f>
        <v>#DIV/0!</v>
      </c>
      <c r="F10" s="1" t="e">
        <f>(SUM('Suivi de la réalité'!$F16:I16)-'Prévisions '!$C15)/'Prévisions '!$C15</f>
        <v>#DIV/0!</v>
      </c>
      <c r="G10" s="1" t="e">
        <f>(SUM('Suivi de la réalité'!$F16:J16)-'Prévisions '!$C15)/'Prévisions '!$C15</f>
        <v>#DIV/0!</v>
      </c>
      <c r="H10" s="1" t="e">
        <f>(SUM('Suivi de la réalité'!$F16:K16)-'Prévisions '!$C15)/'Prévisions '!$C15</f>
        <v>#DIV/0!</v>
      </c>
      <c r="I10" s="1" t="e">
        <f>(SUM('Suivi de la réalité'!$F16:L16)-'Prévisions '!$C15)/'Prévisions '!$C15</f>
        <v>#DIV/0!</v>
      </c>
      <c r="J10" s="1" t="e">
        <f>(SUM('Suivi de la réalité'!$F16:M16)-'Prévisions '!$C15)/'Prévisions '!$C15</f>
        <v>#DIV/0!</v>
      </c>
      <c r="K10" s="1" t="e">
        <f>(SUM('Suivi de la réalité'!$F16:N16)-'Prévisions '!$C15)/'Prévisions '!$C15</f>
        <v>#DIV/0!</v>
      </c>
      <c r="L10" s="1" t="e">
        <f>(SUM('Suivi de la réalité'!$F16:O16)-'Prévisions '!$C15)/'Prévisions '!$C15</f>
        <v>#DIV/0!</v>
      </c>
      <c r="M10" s="1" t="e">
        <f>(SUM('Suivi de la réalité'!$F16:P16)-'Prévisions '!$C15)/'Prévisions '!$C15</f>
        <v>#DIV/0!</v>
      </c>
      <c r="N10" s="1" t="e">
        <f>(SUM('Suivi de la réalité'!$F16:Q16)-'Prévisions '!$C15)/'Prévisions '!$C15</f>
        <v>#DIV/0!</v>
      </c>
    </row>
    <row r="11" spans="1:14" x14ac:dyDescent="0.25">
      <c r="A11" s="4" t="str">
        <f>'Prévisions '!A16</f>
        <v>Ventes</v>
      </c>
      <c r="B11" s="4">
        <f>'Prévisions '!B16</f>
        <v>0</v>
      </c>
      <c r="C11" s="1" t="e">
        <f>('Suivi de la réalité'!F17-'Prévisions '!C16)/'Prévisions '!C16</f>
        <v>#DIV/0!</v>
      </c>
      <c r="D11" s="1" t="e">
        <f>(SUM('Suivi de la réalité'!$F17:G17)-'Prévisions '!$C16)/'Prévisions '!$C16</f>
        <v>#DIV/0!</v>
      </c>
      <c r="E11" s="1" t="e">
        <f>(SUM('Suivi de la réalité'!$F17:H17)-'Prévisions '!$C16)/'Prévisions '!$C16</f>
        <v>#DIV/0!</v>
      </c>
      <c r="F11" s="1" t="e">
        <f>(SUM('Suivi de la réalité'!$F17:I17)-'Prévisions '!$C16)/'Prévisions '!$C16</f>
        <v>#DIV/0!</v>
      </c>
      <c r="G11" s="1" t="e">
        <f>(SUM('Suivi de la réalité'!$F17:J17)-'Prévisions '!$C16)/'Prévisions '!$C16</f>
        <v>#DIV/0!</v>
      </c>
      <c r="H11" s="1" t="e">
        <f>(SUM('Suivi de la réalité'!$F17:K17)-'Prévisions '!$C16)/'Prévisions '!$C16</f>
        <v>#DIV/0!</v>
      </c>
      <c r="I11" s="1" t="e">
        <f>(SUM('Suivi de la réalité'!$F17:L17)-'Prévisions '!$C16)/'Prévisions '!$C16</f>
        <v>#DIV/0!</v>
      </c>
      <c r="J11" s="1" t="e">
        <f>(SUM('Suivi de la réalité'!$F17:M17)-'Prévisions '!$C16)/'Prévisions '!$C16</f>
        <v>#DIV/0!</v>
      </c>
      <c r="K11" s="1" t="e">
        <f>(SUM('Suivi de la réalité'!$F17:N17)-'Prévisions '!$C16)/'Prévisions '!$C16</f>
        <v>#DIV/0!</v>
      </c>
      <c r="L11" s="1" t="e">
        <f>(SUM('Suivi de la réalité'!$F17:O17)-'Prévisions '!$C16)/'Prévisions '!$C16</f>
        <v>#DIV/0!</v>
      </c>
      <c r="M11" s="1" t="e">
        <f>(SUM('Suivi de la réalité'!$F17:P17)-'Prévisions '!$C16)/'Prévisions '!$C16</f>
        <v>#DIV/0!</v>
      </c>
      <c r="N11" s="1" t="e">
        <f>(SUM('Suivi de la réalité'!$F17:Q17)-'Prévisions '!$C16)/'Prévisions '!$C16</f>
        <v>#DIV/0!</v>
      </c>
    </row>
    <row r="12" spans="1:14" x14ac:dyDescent="0.25">
      <c r="A12" s="4" t="str">
        <f>'Prévisions '!A17</f>
        <v>Ventes</v>
      </c>
      <c r="B12" s="4">
        <f>'Prévisions '!B17</f>
        <v>0</v>
      </c>
      <c r="C12" s="1" t="e">
        <f>('Suivi de la réalité'!F18-'Prévisions '!C17)/'Prévisions '!C17</f>
        <v>#DIV/0!</v>
      </c>
      <c r="D12" s="1" t="e">
        <f>(SUM('Suivi de la réalité'!$F18:G18)-'Prévisions '!$C17)/'Prévisions '!$C17</f>
        <v>#DIV/0!</v>
      </c>
      <c r="E12" s="1" t="e">
        <f>(SUM('Suivi de la réalité'!$F18:H18)-'Prévisions '!$C17)/'Prévisions '!$C17</f>
        <v>#DIV/0!</v>
      </c>
      <c r="F12" s="1" t="e">
        <f>(SUM('Suivi de la réalité'!$F18:I18)-'Prévisions '!$C17)/'Prévisions '!$C17</f>
        <v>#DIV/0!</v>
      </c>
      <c r="G12" s="1" t="e">
        <f>(SUM('Suivi de la réalité'!$F18:J18)-'Prévisions '!$C17)/'Prévisions '!$C17</f>
        <v>#DIV/0!</v>
      </c>
      <c r="H12" s="1" t="e">
        <f>(SUM('Suivi de la réalité'!$F18:K18)-'Prévisions '!$C17)/'Prévisions '!$C17</f>
        <v>#DIV/0!</v>
      </c>
      <c r="I12" s="1" t="e">
        <f>(SUM('Suivi de la réalité'!$F18:L18)-'Prévisions '!$C17)/'Prévisions '!$C17</f>
        <v>#DIV/0!</v>
      </c>
      <c r="J12" s="1" t="e">
        <f>(SUM('Suivi de la réalité'!$F18:M18)-'Prévisions '!$C17)/'Prévisions '!$C17</f>
        <v>#DIV/0!</v>
      </c>
      <c r="K12" s="1" t="e">
        <f>(SUM('Suivi de la réalité'!$F18:N18)-'Prévisions '!$C17)/'Prévisions '!$C17</f>
        <v>#DIV/0!</v>
      </c>
      <c r="L12" s="1" t="e">
        <f>(SUM('Suivi de la réalité'!$F18:O18)-'Prévisions '!$C17)/'Prévisions '!$C17</f>
        <v>#DIV/0!</v>
      </c>
      <c r="M12" s="1" t="e">
        <f>(SUM('Suivi de la réalité'!$F18:P18)-'Prévisions '!$C17)/'Prévisions '!$C17</f>
        <v>#DIV/0!</v>
      </c>
      <c r="N12" s="1" t="e">
        <f>(SUM('Suivi de la réalité'!$F18:Q18)-'Prévisions '!$C17)/'Prévisions '!$C17</f>
        <v>#DIV/0!</v>
      </c>
    </row>
    <row r="13" spans="1:14" x14ac:dyDescent="0.25">
      <c r="A13" s="4" t="str">
        <f>'Prévisions '!A18</f>
        <v>Ventes</v>
      </c>
      <c r="B13" s="4">
        <f>'Prévisions '!B18</f>
        <v>0</v>
      </c>
      <c r="C13" s="1" t="e">
        <f>('Suivi de la réalité'!F19-'Prévisions '!C18)/'Prévisions '!C18</f>
        <v>#DIV/0!</v>
      </c>
      <c r="D13" s="1" t="e">
        <f>(SUM('Suivi de la réalité'!$F19:G19)-'Prévisions '!$C18)/'Prévisions '!$C18</f>
        <v>#DIV/0!</v>
      </c>
      <c r="E13" s="1" t="e">
        <f>(SUM('Suivi de la réalité'!$F19:H19)-'Prévisions '!$C18)/'Prévisions '!$C18</f>
        <v>#DIV/0!</v>
      </c>
      <c r="F13" s="1" t="e">
        <f>(SUM('Suivi de la réalité'!$F19:I19)-'Prévisions '!$C18)/'Prévisions '!$C18</f>
        <v>#DIV/0!</v>
      </c>
      <c r="G13" s="1" t="e">
        <f>(SUM('Suivi de la réalité'!$F19:J19)-'Prévisions '!$C18)/'Prévisions '!$C18</f>
        <v>#DIV/0!</v>
      </c>
      <c r="H13" s="1" t="e">
        <f>(SUM('Suivi de la réalité'!$F19:K19)-'Prévisions '!$C18)/'Prévisions '!$C18</f>
        <v>#DIV/0!</v>
      </c>
      <c r="I13" s="1" t="e">
        <f>(SUM('Suivi de la réalité'!$F19:L19)-'Prévisions '!$C18)/'Prévisions '!$C18</f>
        <v>#DIV/0!</v>
      </c>
      <c r="J13" s="1" t="e">
        <f>(SUM('Suivi de la réalité'!$F19:M19)-'Prévisions '!$C18)/'Prévisions '!$C18</f>
        <v>#DIV/0!</v>
      </c>
      <c r="K13" s="1" t="e">
        <f>(SUM('Suivi de la réalité'!$F19:N19)-'Prévisions '!$C18)/'Prévisions '!$C18</f>
        <v>#DIV/0!</v>
      </c>
      <c r="L13" s="1" t="e">
        <f>(SUM('Suivi de la réalité'!$F19:O19)-'Prévisions '!$C18)/'Prévisions '!$C18</f>
        <v>#DIV/0!</v>
      </c>
      <c r="M13" s="1" t="e">
        <f>(SUM('Suivi de la réalité'!$F19:P19)-'Prévisions '!$C18)/'Prévisions '!$C18</f>
        <v>#DIV/0!</v>
      </c>
      <c r="N13" s="1" t="e">
        <f>(SUM('Suivi de la réalité'!$F19:Q19)-'Prévisions '!$C18)/'Prévisions '!$C18</f>
        <v>#DIV/0!</v>
      </c>
    </row>
    <row r="14" spans="1:14" x14ac:dyDescent="0.25">
      <c r="A14" s="4" t="str">
        <f>'Prévisions '!A19</f>
        <v>Ventes</v>
      </c>
      <c r="B14" s="4">
        <f>'Prévisions '!B19</f>
        <v>0</v>
      </c>
      <c r="C14" s="1" t="e">
        <f>('Suivi de la réalité'!F20-'Prévisions '!C19)/'Prévisions '!C19</f>
        <v>#DIV/0!</v>
      </c>
      <c r="D14" s="1" t="e">
        <f>(SUM('Suivi de la réalité'!$F20:G20)-'Prévisions '!$C19)/'Prévisions '!$C19</f>
        <v>#DIV/0!</v>
      </c>
      <c r="E14" s="1" t="e">
        <f>(SUM('Suivi de la réalité'!$F20:H20)-'Prévisions '!$C19)/'Prévisions '!$C19</f>
        <v>#DIV/0!</v>
      </c>
      <c r="F14" s="1" t="e">
        <f>(SUM('Suivi de la réalité'!$F20:I20)-'Prévisions '!$C19)/'Prévisions '!$C19</f>
        <v>#DIV/0!</v>
      </c>
      <c r="G14" s="1" t="e">
        <f>(SUM('Suivi de la réalité'!$F20:J20)-'Prévisions '!$C19)/'Prévisions '!$C19</f>
        <v>#DIV/0!</v>
      </c>
      <c r="H14" s="1" t="e">
        <f>(SUM('Suivi de la réalité'!$F20:K20)-'Prévisions '!$C19)/'Prévisions '!$C19</f>
        <v>#DIV/0!</v>
      </c>
      <c r="I14" s="1" t="e">
        <f>(SUM('Suivi de la réalité'!$F20:L20)-'Prévisions '!$C19)/'Prévisions '!$C19</f>
        <v>#DIV/0!</v>
      </c>
      <c r="J14" s="1" t="e">
        <f>(SUM('Suivi de la réalité'!$F20:M20)-'Prévisions '!$C19)/'Prévisions '!$C19</f>
        <v>#DIV/0!</v>
      </c>
      <c r="K14" s="1" t="e">
        <f>(SUM('Suivi de la réalité'!$F20:N20)-'Prévisions '!$C19)/'Prévisions '!$C19</f>
        <v>#DIV/0!</v>
      </c>
      <c r="L14" s="1" t="e">
        <f>(SUM('Suivi de la réalité'!$F20:O20)-'Prévisions '!$C19)/'Prévisions '!$C19</f>
        <v>#DIV/0!</v>
      </c>
      <c r="M14" s="1" t="e">
        <f>(SUM('Suivi de la réalité'!$F20:P20)-'Prévisions '!$C19)/'Prévisions '!$C19</f>
        <v>#DIV/0!</v>
      </c>
      <c r="N14" s="1" t="e">
        <f>(SUM('Suivi de la réalité'!$F20:Q20)-'Prévisions '!$C19)/'Prévisions '!$C19</f>
        <v>#DIV/0!</v>
      </c>
    </row>
    <row r="15" spans="1:14" s="6" customFormat="1" ht="15" thickBot="1" x14ac:dyDescent="0.3">
      <c r="A15" s="6" t="str">
        <f>'Prévisions '!A20</f>
        <v>Ventes</v>
      </c>
      <c r="B15" s="6">
        <f>'Prévisions '!B20</f>
        <v>0</v>
      </c>
      <c r="C15" s="11" t="e">
        <f>('Suivi de la réalité'!F21-'Prévisions '!C20)/'Prévisions '!C20</f>
        <v>#DIV/0!</v>
      </c>
      <c r="D15" s="11" t="e">
        <f>(SUM('Suivi de la réalité'!$F21:G21)-'Prévisions '!$C20)/'Prévisions '!$C20</f>
        <v>#DIV/0!</v>
      </c>
      <c r="E15" s="11" t="e">
        <f>(SUM('Suivi de la réalité'!$F21:H21)-'Prévisions '!$C20)/'Prévisions '!$C20</f>
        <v>#DIV/0!</v>
      </c>
      <c r="F15" s="11" t="e">
        <f>(SUM('Suivi de la réalité'!$F21:I21)-'Prévisions '!$C20)/'Prévisions '!$C20</f>
        <v>#DIV/0!</v>
      </c>
      <c r="G15" s="11" t="e">
        <f>(SUM('Suivi de la réalité'!$F21:J21)-'Prévisions '!$C20)/'Prévisions '!$C20</f>
        <v>#DIV/0!</v>
      </c>
      <c r="H15" s="11" t="e">
        <f>(SUM('Suivi de la réalité'!$F21:K21)-'Prévisions '!$C20)/'Prévisions '!$C20</f>
        <v>#DIV/0!</v>
      </c>
      <c r="I15" s="11" t="e">
        <f>(SUM('Suivi de la réalité'!$F21:L21)-'Prévisions '!$C20)/'Prévisions '!$C20</f>
        <v>#DIV/0!</v>
      </c>
      <c r="J15" s="11" t="e">
        <f>(SUM('Suivi de la réalité'!$F21:M21)-'Prévisions '!$C20)/'Prévisions '!$C20</f>
        <v>#DIV/0!</v>
      </c>
      <c r="K15" s="11" t="e">
        <f>(SUM('Suivi de la réalité'!$F21:N21)-'Prévisions '!$C20)/'Prévisions '!$C20</f>
        <v>#DIV/0!</v>
      </c>
      <c r="L15" s="11" t="e">
        <f>(SUM('Suivi de la réalité'!$F21:O21)-'Prévisions '!$C20)/'Prévisions '!$C20</f>
        <v>#DIV/0!</v>
      </c>
      <c r="M15" s="11" t="e">
        <f>(SUM('Suivi de la réalité'!$F21:P21)-'Prévisions '!$C20)/'Prévisions '!$C20</f>
        <v>#DIV/0!</v>
      </c>
      <c r="N15" s="11" t="e">
        <f>(SUM('Suivi de la réalité'!$F21:Q21)-'Prévisions '!$C20)/'Prévisions '!$C20</f>
        <v>#DIV/0!</v>
      </c>
    </row>
    <row r="16" spans="1:14" ht="15" thickTop="1" x14ac:dyDescent="0.25">
      <c r="A16" s="4" t="str">
        <f>'Prévisions '!A21</f>
        <v>Ventes</v>
      </c>
      <c r="B16" s="4" t="str">
        <f>'Prévisions '!B21</f>
        <v>Ventes totales</v>
      </c>
      <c r="C16" s="1" t="e">
        <f>('Suivi de la réalité'!F22-'Prévisions '!C21)/'Prévisions '!C21</f>
        <v>#DIV/0!</v>
      </c>
      <c r="D16" s="1" t="e">
        <f>(SUM('Suivi de la réalité'!$F22:G22)-'Prévisions '!$C21)/'Prévisions '!$C21</f>
        <v>#DIV/0!</v>
      </c>
      <c r="E16" s="1" t="e">
        <f>(SUM('Suivi de la réalité'!$F22:H22)-'Prévisions '!$C21)/'Prévisions '!$C21</f>
        <v>#DIV/0!</v>
      </c>
      <c r="F16" s="1" t="e">
        <f>(SUM('Suivi de la réalité'!$F22:I22)-'Prévisions '!$C21)/'Prévisions '!$C21</f>
        <v>#DIV/0!</v>
      </c>
      <c r="G16" s="1" t="e">
        <f>(SUM('Suivi de la réalité'!$F22:J22)-'Prévisions '!$C21)/'Prévisions '!$C21</f>
        <v>#DIV/0!</v>
      </c>
      <c r="H16" s="1" t="e">
        <f>(SUM('Suivi de la réalité'!$F22:K22)-'Prévisions '!$C21)/'Prévisions '!$C21</f>
        <v>#DIV/0!</v>
      </c>
      <c r="I16" s="1" t="e">
        <f>(SUM('Suivi de la réalité'!$F22:L22)-'Prévisions '!$C21)/'Prévisions '!$C21</f>
        <v>#DIV/0!</v>
      </c>
      <c r="J16" s="1" t="e">
        <f>(SUM('Suivi de la réalité'!$F22:M22)-'Prévisions '!$C21)/'Prévisions '!$C21</f>
        <v>#DIV/0!</v>
      </c>
      <c r="K16" s="1" t="e">
        <f>(SUM('Suivi de la réalité'!$F22:N22)-'Prévisions '!$C21)/'Prévisions '!$C21</f>
        <v>#DIV/0!</v>
      </c>
      <c r="L16" s="1" t="e">
        <f>(SUM('Suivi de la réalité'!$F22:O22)-'Prévisions '!$C21)/'Prévisions '!$C21</f>
        <v>#DIV/0!</v>
      </c>
      <c r="M16" s="1" t="e">
        <f>(SUM('Suivi de la réalité'!$F22:P22)-'Prévisions '!$C21)/'Prévisions '!$C21</f>
        <v>#DIV/0!</v>
      </c>
      <c r="N16" s="1" t="e">
        <f>(SUM('Suivi de la réalité'!$F22:Q22)-'Prévisions '!$C21)/'Prévisions '!$C21</f>
        <v>#DIV/0!</v>
      </c>
    </row>
    <row r="17" spans="1:14" s="12" customFormat="1" x14ac:dyDescent="0.25">
      <c r="B17" s="12" t="s">
        <v>62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x14ac:dyDescent="0.25">
      <c r="A18" s="5" t="str">
        <f>'Prévisions '!A23</f>
        <v>Dépenses</v>
      </c>
      <c r="B18" s="5" t="str">
        <f>'Prévisions '!B23</f>
        <v>Achats pour la revente</v>
      </c>
      <c r="C18" s="1">
        <f>('Suivi de la réalité'!F24-'Prévisions '!C23)/'Prévisions '!C23</f>
        <v>-1</v>
      </c>
      <c r="D18" s="1">
        <f>(SUM('Suivi de la réalité'!$F24:G24)-'Prévisions '!$C23)/'Prévisions '!$C23</f>
        <v>-1</v>
      </c>
      <c r="E18" s="1">
        <f>(SUM('Suivi de la réalité'!$F24:H24)-'Prévisions '!$C23)/'Prévisions '!$C23</f>
        <v>-1</v>
      </c>
      <c r="F18" s="1">
        <f>(SUM('Suivi de la réalité'!$F24:I24)-'Prévisions '!$C23)/'Prévisions '!$C23</f>
        <v>-1</v>
      </c>
      <c r="G18" s="1">
        <f>(SUM('Suivi de la réalité'!$F24:J24)-'Prévisions '!$C23)/'Prévisions '!$C23</f>
        <v>-1</v>
      </c>
      <c r="H18" s="1">
        <f>(SUM('Suivi de la réalité'!$F24:K24)-'Prévisions '!$C23)/'Prévisions '!$C23</f>
        <v>-1</v>
      </c>
      <c r="I18" s="1">
        <f>(SUM('Suivi de la réalité'!$F24:L24)-'Prévisions '!$C23)/'Prévisions '!$C23</f>
        <v>-1</v>
      </c>
      <c r="J18" s="1">
        <f>(SUM('Suivi de la réalité'!$F24:M24)-'Prévisions '!$C23)/'Prévisions '!$C23</f>
        <v>-1</v>
      </c>
      <c r="K18" s="1">
        <f>(SUM('Suivi de la réalité'!$F24:N24)-'Prévisions '!$C23)/'Prévisions '!$C23</f>
        <v>-1</v>
      </c>
      <c r="L18" s="1">
        <f>(SUM('Suivi de la réalité'!$F24:O24)-'Prévisions '!$C23)/'Prévisions '!$C23</f>
        <v>-1</v>
      </c>
      <c r="M18" s="1">
        <f>(SUM('Suivi de la réalité'!$F24:P24)-'Prévisions '!$C23)/'Prévisions '!$C23</f>
        <v>-1</v>
      </c>
      <c r="N18" s="1">
        <f>(SUM('Suivi de la réalité'!$F24:Q24)-'Prévisions '!$C23)/'Prévisions '!$C23</f>
        <v>-1</v>
      </c>
    </row>
    <row r="19" spans="1:14" x14ac:dyDescent="0.25">
      <c r="A19" s="5" t="str">
        <f>'Prévisions '!A24</f>
        <v>Dépenses</v>
      </c>
      <c r="B19" s="5" t="str">
        <f>'Prévisions '!B24</f>
        <v>Assurances générales</v>
      </c>
      <c r="C19" s="1">
        <f>('Suivi de la réalité'!F25-'Prévisions '!C24)/'Prévisions '!C24</f>
        <v>-1</v>
      </c>
      <c r="D19" s="1">
        <f>(SUM('Suivi de la réalité'!$F25:G25)-'Prévisions '!$C24)/'Prévisions '!$C24</f>
        <v>-1</v>
      </c>
      <c r="E19" s="1">
        <f>(SUM('Suivi de la réalité'!$F25:H25)-'Prévisions '!$C24)/'Prévisions '!$C24</f>
        <v>-1</v>
      </c>
      <c r="F19" s="1">
        <f>(SUM('Suivi de la réalité'!$F25:I25)-'Prévisions '!$C24)/'Prévisions '!$C24</f>
        <v>-1</v>
      </c>
      <c r="G19" s="1">
        <f>(SUM('Suivi de la réalité'!$F25:J25)-'Prévisions '!$C24)/'Prévisions '!$C24</f>
        <v>-1</v>
      </c>
      <c r="H19" s="1">
        <f>(SUM('Suivi de la réalité'!$F25:K25)-'Prévisions '!$C24)/'Prévisions '!$C24</f>
        <v>-1</v>
      </c>
      <c r="I19" s="1">
        <f>(SUM('Suivi de la réalité'!$F25:L25)-'Prévisions '!$C24)/'Prévisions '!$C24</f>
        <v>-1</v>
      </c>
      <c r="J19" s="1">
        <f>(SUM('Suivi de la réalité'!$F25:M25)-'Prévisions '!$C24)/'Prévisions '!$C24</f>
        <v>-1</v>
      </c>
      <c r="K19" s="1">
        <f>(SUM('Suivi de la réalité'!$F25:N25)-'Prévisions '!$C24)/'Prévisions '!$C24</f>
        <v>-1</v>
      </c>
      <c r="L19" s="1">
        <f>(SUM('Suivi de la réalité'!$F25:O25)-'Prévisions '!$C24)/'Prévisions '!$C24</f>
        <v>-1</v>
      </c>
      <c r="M19" s="1">
        <f>(SUM('Suivi de la réalité'!$F25:P25)-'Prévisions '!$C24)/'Prévisions '!$C24</f>
        <v>-1</v>
      </c>
      <c r="N19" s="1">
        <f>(SUM('Suivi de la réalité'!$F25:Q25)-'Prévisions '!$C24)/'Prévisions '!$C24</f>
        <v>-1</v>
      </c>
    </row>
    <row r="20" spans="1:14" x14ac:dyDescent="0.25">
      <c r="A20" s="5" t="str">
        <f>'Prévisions '!A25</f>
        <v>Dépenses</v>
      </c>
      <c r="B20" s="5" t="str">
        <f>'Prévisions '!B25</f>
        <v>Autres frais variables</v>
      </c>
      <c r="C20" s="1">
        <f>('Suivi de la réalité'!F26-'Prévisions '!C25)/'Prévisions '!C25</f>
        <v>-1</v>
      </c>
      <c r="D20" s="1">
        <f>(SUM('Suivi de la réalité'!$F26:G26)-'Prévisions '!$C25)/'Prévisions '!$C25</f>
        <v>-1</v>
      </c>
      <c r="E20" s="1">
        <f>(SUM('Suivi de la réalité'!$F26:H26)-'Prévisions '!$C25)/'Prévisions '!$C25</f>
        <v>-1</v>
      </c>
      <c r="F20" s="1">
        <f>(SUM('Suivi de la réalité'!$F26:I26)-'Prévisions '!$C25)/'Prévisions '!$C25</f>
        <v>-1</v>
      </c>
      <c r="G20" s="1">
        <f>(SUM('Suivi de la réalité'!$F26:J26)-'Prévisions '!$C25)/'Prévisions '!$C25</f>
        <v>-1</v>
      </c>
      <c r="H20" s="1">
        <f>(SUM('Suivi de la réalité'!$F26:K26)-'Prévisions '!$C25)/'Prévisions '!$C25</f>
        <v>-1</v>
      </c>
      <c r="I20" s="1">
        <f>(SUM('Suivi de la réalité'!$F26:L26)-'Prévisions '!$C25)/'Prévisions '!$C25</f>
        <v>-1</v>
      </c>
      <c r="J20" s="1">
        <f>(SUM('Suivi de la réalité'!$F26:M26)-'Prévisions '!$C25)/'Prévisions '!$C25</f>
        <v>-1</v>
      </c>
      <c r="K20" s="1">
        <f>(SUM('Suivi de la réalité'!$F26:N26)-'Prévisions '!$C25)/'Prévisions '!$C25</f>
        <v>-1</v>
      </c>
      <c r="L20" s="1">
        <f>(SUM('Suivi de la réalité'!$F26:O26)-'Prévisions '!$C25)/'Prévisions '!$C25</f>
        <v>-1</v>
      </c>
      <c r="M20" s="1">
        <f>(SUM('Suivi de la réalité'!$F26:P26)-'Prévisions '!$C25)/'Prévisions '!$C25</f>
        <v>-1</v>
      </c>
      <c r="N20" s="1">
        <f>(SUM('Suivi de la réalité'!$F26:Q26)-'Prévisions '!$C25)/'Prévisions '!$C25</f>
        <v>-1</v>
      </c>
    </row>
    <row r="21" spans="1:14" x14ac:dyDescent="0.25">
      <c r="A21" s="5" t="str">
        <f>'Prévisions '!A26</f>
        <v>Dépenses</v>
      </c>
      <c r="B21" s="5" t="str">
        <f>'Prévisions '!B26</f>
        <v>Avantages ou dons en nature</v>
      </c>
      <c r="C21" s="1">
        <f>('Suivi de la réalité'!F27-'Prévisions '!C26)/'Prévisions '!C26</f>
        <v>-1</v>
      </c>
      <c r="D21" s="1">
        <f>(SUM('Suivi de la réalité'!$F27:G27)-'Prévisions '!$C26)/'Prévisions '!$C26</f>
        <v>-1</v>
      </c>
      <c r="E21" s="1">
        <f>(SUM('Suivi de la réalité'!$F27:H27)-'Prévisions '!$C26)/'Prévisions '!$C26</f>
        <v>-1</v>
      </c>
      <c r="F21" s="1">
        <f>(SUM('Suivi de la réalité'!$F27:I27)-'Prévisions '!$C26)/'Prévisions '!$C26</f>
        <v>-1</v>
      </c>
      <c r="G21" s="1">
        <f>(SUM('Suivi de la réalité'!$F27:J27)-'Prévisions '!$C26)/'Prévisions '!$C26</f>
        <v>-1</v>
      </c>
      <c r="H21" s="1">
        <f>(SUM('Suivi de la réalité'!$F27:K27)-'Prévisions '!$C26)/'Prévisions '!$C26</f>
        <v>-1</v>
      </c>
      <c r="I21" s="1">
        <f>(SUM('Suivi de la réalité'!$F27:L27)-'Prévisions '!$C26)/'Prévisions '!$C26</f>
        <v>-1</v>
      </c>
      <c r="J21" s="1">
        <f>(SUM('Suivi de la réalité'!$F27:M27)-'Prévisions '!$C26)/'Prévisions '!$C26</f>
        <v>-1</v>
      </c>
      <c r="K21" s="1">
        <f>(SUM('Suivi de la réalité'!$F27:N27)-'Prévisions '!$C26)/'Prévisions '!$C26</f>
        <v>-1</v>
      </c>
      <c r="L21" s="1">
        <f>(SUM('Suivi de la réalité'!$F27:O27)-'Prévisions '!$C26)/'Prévisions '!$C26</f>
        <v>-1</v>
      </c>
      <c r="M21" s="1">
        <f>(SUM('Suivi de la réalité'!$F27:P27)-'Prévisions '!$C26)/'Prévisions '!$C26</f>
        <v>-1</v>
      </c>
      <c r="N21" s="1">
        <f>(SUM('Suivi de la réalité'!$F27:Q27)-'Prévisions '!$C26)/'Prévisions '!$C26</f>
        <v>-1</v>
      </c>
    </row>
    <row r="22" spans="1:14" x14ac:dyDescent="0.25">
      <c r="A22" s="5" t="str">
        <f>'Prévisions '!A27</f>
        <v>Dépenses</v>
      </c>
      <c r="B22" s="5" t="str">
        <f>'Prévisions '!B27</f>
        <v>Carburant</v>
      </c>
      <c r="C22" s="1">
        <f>('Suivi de la réalité'!F28-'Prévisions '!C27)/'Prévisions '!C27</f>
        <v>-1</v>
      </c>
      <c r="D22" s="1">
        <f>(SUM('Suivi de la réalité'!$F28:G28)-'Prévisions '!$C27)/'Prévisions '!$C27</f>
        <v>-1</v>
      </c>
      <c r="E22" s="1">
        <f>(SUM('Suivi de la réalité'!$F28:H28)-'Prévisions '!$C27)/'Prévisions '!$C27</f>
        <v>-1</v>
      </c>
      <c r="F22" s="1">
        <f>(SUM('Suivi de la réalité'!$F28:I28)-'Prévisions '!$C27)/'Prévisions '!$C27</f>
        <v>-1</v>
      </c>
      <c r="G22" s="1">
        <f>(SUM('Suivi de la réalité'!$F28:J28)-'Prévisions '!$C27)/'Prévisions '!$C27</f>
        <v>-1</v>
      </c>
      <c r="H22" s="1">
        <f>(SUM('Suivi de la réalité'!$F28:K28)-'Prévisions '!$C27)/'Prévisions '!$C27</f>
        <v>-1</v>
      </c>
      <c r="I22" s="1">
        <f>(SUM('Suivi de la réalité'!$F28:L28)-'Prévisions '!$C27)/'Prévisions '!$C27</f>
        <v>-1</v>
      </c>
      <c r="J22" s="1">
        <f>(SUM('Suivi de la réalité'!$F28:M28)-'Prévisions '!$C27)/'Prévisions '!$C27</f>
        <v>-1</v>
      </c>
      <c r="K22" s="1">
        <f>(SUM('Suivi de la réalité'!$F28:N28)-'Prévisions '!$C27)/'Prévisions '!$C27</f>
        <v>-1</v>
      </c>
      <c r="L22" s="1">
        <f>(SUM('Suivi de la réalité'!$F28:O28)-'Prévisions '!$C27)/'Prévisions '!$C27</f>
        <v>-1</v>
      </c>
      <c r="M22" s="1">
        <f>(SUM('Suivi de la réalité'!$F28:P28)-'Prévisions '!$C27)/'Prévisions '!$C27</f>
        <v>-1</v>
      </c>
      <c r="N22" s="1">
        <f>(SUM('Suivi de la réalité'!$F28:Q28)-'Prévisions '!$C27)/'Prévisions '!$C27</f>
        <v>-1</v>
      </c>
    </row>
    <row r="23" spans="1:14" x14ac:dyDescent="0.25">
      <c r="A23" s="5" t="str">
        <f>'Prévisions '!A28</f>
        <v>Dépenses</v>
      </c>
      <c r="B23" s="5" t="str">
        <f>'Prévisions '!B28</f>
        <v xml:space="preserve">Chauffage </v>
      </c>
      <c r="C23" s="1">
        <f>('Suivi de la réalité'!F29-'Prévisions '!C28)/'Prévisions '!C28</f>
        <v>-1</v>
      </c>
      <c r="D23" s="1">
        <f>(SUM('Suivi de la réalité'!$F29:G29)-'Prévisions '!$C28)/'Prévisions '!$C28</f>
        <v>-1</v>
      </c>
      <c r="E23" s="1">
        <f>(SUM('Suivi de la réalité'!$F29:H29)-'Prévisions '!$C28)/'Prévisions '!$C28</f>
        <v>-1</v>
      </c>
      <c r="F23" s="1">
        <f>(SUM('Suivi de la réalité'!$F29:I29)-'Prévisions '!$C28)/'Prévisions '!$C28</f>
        <v>-1</v>
      </c>
      <c r="G23" s="1">
        <f>(SUM('Suivi de la réalité'!$F29:J29)-'Prévisions '!$C28)/'Prévisions '!$C28</f>
        <v>-1</v>
      </c>
      <c r="H23" s="1">
        <f>(SUM('Suivi de la réalité'!$F29:K29)-'Prévisions '!$C28)/'Prévisions '!$C28</f>
        <v>-1</v>
      </c>
      <c r="I23" s="1">
        <f>(SUM('Suivi de la réalité'!$F29:L29)-'Prévisions '!$C28)/'Prévisions '!$C28</f>
        <v>-1</v>
      </c>
      <c r="J23" s="1">
        <f>(SUM('Suivi de la réalité'!$F29:M29)-'Prévisions '!$C28)/'Prévisions '!$C28</f>
        <v>-1</v>
      </c>
      <c r="K23" s="1">
        <f>(SUM('Suivi de la réalité'!$F29:N29)-'Prévisions '!$C28)/'Prévisions '!$C28</f>
        <v>-1</v>
      </c>
      <c r="L23" s="1">
        <f>(SUM('Suivi de la réalité'!$F29:O29)-'Prévisions '!$C28)/'Prévisions '!$C28</f>
        <v>-1</v>
      </c>
      <c r="M23" s="1">
        <f>(SUM('Suivi de la réalité'!$F29:P29)-'Prévisions '!$C28)/'Prévisions '!$C28</f>
        <v>-1</v>
      </c>
      <c r="N23" s="1">
        <f>(SUM('Suivi de la réalité'!$F29:Q29)-'Prévisions '!$C28)/'Prévisions '!$C28</f>
        <v>-1</v>
      </c>
    </row>
    <row r="24" spans="1:14" x14ac:dyDescent="0.25">
      <c r="A24" s="5" t="str">
        <f>'Prévisions '!A29</f>
        <v>Dépenses</v>
      </c>
      <c r="B24" s="5" t="str">
        <f>'Prévisions '!B29</f>
        <v xml:space="preserve">Divers  </v>
      </c>
      <c r="C24" s="1">
        <f>('Suivi de la réalité'!F30-'Prévisions '!C29)/'Prévisions '!C29</f>
        <v>-1</v>
      </c>
      <c r="D24" s="1">
        <f>(SUM('Suivi de la réalité'!$F30:G30)-'Prévisions '!$C29)/'Prévisions '!$C29</f>
        <v>-1</v>
      </c>
      <c r="E24" s="1">
        <f>(SUM('Suivi de la réalité'!$F30:H30)-'Prévisions '!$C29)/'Prévisions '!$C29</f>
        <v>-1</v>
      </c>
      <c r="F24" s="1">
        <f>(SUM('Suivi de la réalité'!$F30:I30)-'Prévisions '!$C29)/'Prévisions '!$C29</f>
        <v>-1</v>
      </c>
      <c r="G24" s="1">
        <f>(SUM('Suivi de la réalité'!$F30:J30)-'Prévisions '!$C29)/'Prévisions '!$C29</f>
        <v>-1</v>
      </c>
      <c r="H24" s="1">
        <f>(SUM('Suivi de la réalité'!$F30:K30)-'Prévisions '!$C29)/'Prévisions '!$C29</f>
        <v>-1</v>
      </c>
      <c r="I24" s="1">
        <f>(SUM('Suivi de la réalité'!$F30:L30)-'Prévisions '!$C29)/'Prévisions '!$C29</f>
        <v>-1</v>
      </c>
      <c r="J24" s="1">
        <f>(SUM('Suivi de la réalité'!$F30:M30)-'Prévisions '!$C29)/'Prévisions '!$C29</f>
        <v>-1</v>
      </c>
      <c r="K24" s="1">
        <f>(SUM('Suivi de la réalité'!$F30:N30)-'Prévisions '!$C29)/'Prévisions '!$C29</f>
        <v>-1</v>
      </c>
      <c r="L24" s="1">
        <f>(SUM('Suivi de la réalité'!$F30:O30)-'Prévisions '!$C29)/'Prévisions '!$C29</f>
        <v>-1</v>
      </c>
      <c r="M24" s="1">
        <f>(SUM('Suivi de la réalité'!$F30:P30)-'Prévisions '!$C29)/'Prévisions '!$C29</f>
        <v>-1</v>
      </c>
      <c r="N24" s="1">
        <f>(SUM('Suivi de la réalité'!$F30:Q30)-'Prévisions '!$C29)/'Prévisions '!$C29</f>
        <v>-1</v>
      </c>
    </row>
    <row r="25" spans="1:14" x14ac:dyDescent="0.25">
      <c r="A25" s="5" t="str">
        <f>'Prévisions '!A30</f>
        <v>Dépenses</v>
      </c>
      <c r="B25" s="5" t="str">
        <f>'Prévisions '!B30</f>
        <v xml:space="preserve">Électricité </v>
      </c>
      <c r="C25" s="1">
        <f>('Suivi de la réalité'!F31-'Prévisions '!C30)/'Prévisions '!C30</f>
        <v>-1</v>
      </c>
      <c r="D25" s="1">
        <f>(SUM('Suivi de la réalité'!$F31:G31)-'Prévisions '!$C30)/'Prévisions '!$C30</f>
        <v>-1</v>
      </c>
      <c r="E25" s="1">
        <f>(SUM('Suivi de la réalité'!$F31:H31)-'Prévisions '!$C30)/'Prévisions '!$C30</f>
        <v>-1</v>
      </c>
      <c r="F25" s="1">
        <f>(SUM('Suivi de la réalité'!$F31:I31)-'Prévisions '!$C30)/'Prévisions '!$C30</f>
        <v>-1</v>
      </c>
      <c r="G25" s="1">
        <f>(SUM('Suivi de la réalité'!$F31:J31)-'Prévisions '!$C30)/'Prévisions '!$C30</f>
        <v>-1</v>
      </c>
      <c r="H25" s="1">
        <f>(SUM('Suivi de la réalité'!$F31:K31)-'Prévisions '!$C30)/'Prévisions '!$C30</f>
        <v>-1</v>
      </c>
      <c r="I25" s="1">
        <f>(SUM('Suivi de la réalité'!$F31:L31)-'Prévisions '!$C30)/'Prévisions '!$C30</f>
        <v>-1</v>
      </c>
      <c r="J25" s="1">
        <f>(SUM('Suivi de la réalité'!$F31:M31)-'Prévisions '!$C30)/'Prévisions '!$C30</f>
        <v>-1</v>
      </c>
      <c r="K25" s="1">
        <f>(SUM('Suivi de la réalité'!$F31:N31)-'Prévisions '!$C30)/'Prévisions '!$C30</f>
        <v>-1</v>
      </c>
      <c r="L25" s="1">
        <f>(SUM('Suivi de la réalité'!$F31:O31)-'Prévisions '!$C30)/'Prévisions '!$C30</f>
        <v>-1</v>
      </c>
      <c r="M25" s="1">
        <f>(SUM('Suivi de la réalité'!$F31:P31)-'Prévisions '!$C30)/'Prévisions '!$C30</f>
        <v>-1</v>
      </c>
      <c r="N25" s="1">
        <f>(SUM('Suivi de la réalité'!$F31:Q31)-'Prévisions '!$C30)/'Prévisions '!$C30</f>
        <v>-1</v>
      </c>
    </row>
    <row r="26" spans="1:14" x14ac:dyDescent="0.25">
      <c r="A26" s="5" t="str">
        <f>'Prévisions '!A31</f>
        <v>Dépenses</v>
      </c>
      <c r="B26" s="5" t="str">
        <f>'Prévisions '!B31</f>
        <v>Emballages et contenants pour la mise en marché</v>
      </c>
      <c r="C26" s="1">
        <f>('Suivi de la réalité'!F32-'Prévisions '!C31)/'Prévisions '!C31</f>
        <v>-1</v>
      </c>
      <c r="D26" s="1">
        <f>(SUM('Suivi de la réalité'!$F32:G32)-'Prévisions '!$C31)/'Prévisions '!$C31</f>
        <v>-1</v>
      </c>
      <c r="E26" s="1">
        <f>(SUM('Suivi de la réalité'!$F32:H32)-'Prévisions '!$C31)/'Prévisions '!$C31</f>
        <v>-1</v>
      </c>
      <c r="F26" s="1">
        <f>(SUM('Suivi de la réalité'!$F32:I32)-'Prévisions '!$C31)/'Prévisions '!$C31</f>
        <v>-1</v>
      </c>
      <c r="G26" s="1">
        <f>(SUM('Suivi de la réalité'!$F32:J32)-'Prévisions '!$C31)/'Prévisions '!$C31</f>
        <v>-1</v>
      </c>
      <c r="H26" s="1">
        <f>(SUM('Suivi de la réalité'!$F32:K32)-'Prévisions '!$C31)/'Prévisions '!$C31</f>
        <v>-1</v>
      </c>
      <c r="I26" s="1">
        <f>(SUM('Suivi de la réalité'!$F32:L32)-'Prévisions '!$C31)/'Prévisions '!$C31</f>
        <v>-1</v>
      </c>
      <c r="J26" s="1">
        <f>(SUM('Suivi de la réalité'!$F32:M32)-'Prévisions '!$C31)/'Prévisions '!$C31</f>
        <v>-1</v>
      </c>
      <c r="K26" s="1">
        <f>(SUM('Suivi de la réalité'!$F32:N32)-'Prévisions '!$C31)/'Prévisions '!$C31</f>
        <v>-1</v>
      </c>
      <c r="L26" s="1">
        <f>(SUM('Suivi de la réalité'!$F32:O32)-'Prévisions '!$C31)/'Prévisions '!$C31</f>
        <v>-1</v>
      </c>
      <c r="M26" s="1">
        <f>(SUM('Suivi de la réalité'!$F32:P32)-'Prévisions '!$C31)/'Prévisions '!$C31</f>
        <v>-1</v>
      </c>
      <c r="N26" s="1">
        <f>(SUM('Suivi de la réalité'!$F32:Q32)-'Prévisions '!$C31)/'Prévisions '!$C31</f>
        <v>-1</v>
      </c>
    </row>
    <row r="27" spans="1:14" x14ac:dyDescent="0.25">
      <c r="A27" s="5" t="str">
        <f>'Prévisions '!A32</f>
        <v>Dépenses</v>
      </c>
      <c r="B27" s="5" t="str">
        <f>'Prévisions '!B32</f>
        <v>Entretien bâtiments et terrains</v>
      </c>
      <c r="C27" s="1">
        <f>('Suivi de la réalité'!F33-'Prévisions '!C32)/'Prévisions '!C32</f>
        <v>-1</v>
      </c>
      <c r="D27" s="1">
        <f>(SUM('Suivi de la réalité'!$F33:G33)-'Prévisions '!$C32)/'Prévisions '!$C32</f>
        <v>-1</v>
      </c>
      <c r="E27" s="1">
        <f>(SUM('Suivi de la réalité'!$F33:H33)-'Prévisions '!$C32)/'Prévisions '!$C32</f>
        <v>-1</v>
      </c>
      <c r="F27" s="1">
        <f>(SUM('Suivi de la réalité'!$F33:I33)-'Prévisions '!$C32)/'Prévisions '!$C32</f>
        <v>-1</v>
      </c>
      <c r="G27" s="1">
        <f>(SUM('Suivi de la réalité'!$F33:J33)-'Prévisions '!$C32)/'Prévisions '!$C32</f>
        <v>-1</v>
      </c>
      <c r="H27" s="1">
        <f>(SUM('Suivi de la réalité'!$F33:K33)-'Prévisions '!$C32)/'Prévisions '!$C32</f>
        <v>-1</v>
      </c>
      <c r="I27" s="1">
        <f>(SUM('Suivi de la réalité'!$F33:L33)-'Prévisions '!$C32)/'Prévisions '!$C32</f>
        <v>-1</v>
      </c>
      <c r="J27" s="1">
        <f>(SUM('Suivi de la réalité'!$F33:M33)-'Prévisions '!$C32)/'Prévisions '!$C32</f>
        <v>-1</v>
      </c>
      <c r="K27" s="1">
        <f>(SUM('Suivi de la réalité'!$F33:N33)-'Prévisions '!$C32)/'Prévisions '!$C32</f>
        <v>-1</v>
      </c>
      <c r="L27" s="1">
        <f>(SUM('Suivi de la réalité'!$F33:O33)-'Prévisions '!$C32)/'Prévisions '!$C32</f>
        <v>-1</v>
      </c>
      <c r="M27" s="1">
        <f>(SUM('Suivi de la réalité'!$F33:P33)-'Prévisions '!$C32)/'Prévisions '!$C32</f>
        <v>-1</v>
      </c>
      <c r="N27" s="1">
        <f>(SUM('Suivi de la réalité'!$F33:Q33)-'Prévisions '!$C32)/'Prévisions '!$C32</f>
        <v>-1</v>
      </c>
    </row>
    <row r="28" spans="1:14" x14ac:dyDescent="0.25">
      <c r="A28" s="5" t="str">
        <f>'Prévisions '!A33</f>
        <v>Dépenses</v>
      </c>
      <c r="B28" s="5" t="str">
        <f>'Prévisions '!B33</f>
        <v>Entretien machinerie et équipements</v>
      </c>
      <c r="C28" s="1">
        <f>('Suivi de la réalité'!F34-'Prévisions '!C33)/'Prévisions '!C33</f>
        <v>-1</v>
      </c>
      <c r="D28" s="1">
        <f>(SUM('Suivi de la réalité'!$F34:G34)-'Prévisions '!$C33)/'Prévisions '!$C33</f>
        <v>-1</v>
      </c>
      <c r="E28" s="1">
        <f>(SUM('Suivi de la réalité'!$F34:H34)-'Prévisions '!$C33)/'Prévisions '!$C33</f>
        <v>-1</v>
      </c>
      <c r="F28" s="1">
        <f>(SUM('Suivi de la réalité'!$F34:I34)-'Prévisions '!$C33)/'Prévisions '!$C33</f>
        <v>-1</v>
      </c>
      <c r="G28" s="1">
        <f>(SUM('Suivi de la réalité'!$F34:J34)-'Prévisions '!$C33)/'Prévisions '!$C33</f>
        <v>-1</v>
      </c>
      <c r="H28" s="1">
        <f>(SUM('Suivi de la réalité'!$F34:K34)-'Prévisions '!$C33)/'Prévisions '!$C33</f>
        <v>-1</v>
      </c>
      <c r="I28" s="1">
        <f>(SUM('Suivi de la réalité'!$F34:L34)-'Prévisions '!$C33)/'Prévisions '!$C33</f>
        <v>-1</v>
      </c>
      <c r="J28" s="1">
        <f>(SUM('Suivi de la réalité'!$F34:M34)-'Prévisions '!$C33)/'Prévisions '!$C33</f>
        <v>-1</v>
      </c>
      <c r="K28" s="1">
        <f>(SUM('Suivi de la réalité'!$F34:N34)-'Prévisions '!$C33)/'Prévisions '!$C33</f>
        <v>-1</v>
      </c>
      <c r="L28" s="1">
        <f>(SUM('Suivi de la réalité'!$F34:O34)-'Prévisions '!$C33)/'Prévisions '!$C33</f>
        <v>-1</v>
      </c>
      <c r="M28" s="1">
        <f>(SUM('Suivi de la réalité'!$F34:P34)-'Prévisions '!$C33)/'Prévisions '!$C33</f>
        <v>-1</v>
      </c>
      <c r="N28" s="1">
        <f>(SUM('Suivi de la réalité'!$F34:Q34)-'Prévisions '!$C33)/'Prévisions '!$C33</f>
        <v>-1</v>
      </c>
    </row>
    <row r="29" spans="1:14" x14ac:dyDescent="0.25">
      <c r="A29" s="5" t="str">
        <f>'Prévisions '!A34</f>
        <v>Dépenses</v>
      </c>
      <c r="B29" s="5" t="str">
        <f>'Prévisions '!B34</f>
        <v>Fertilisation ou amendement</v>
      </c>
      <c r="C29" s="1">
        <f>('Suivi de la réalité'!F35-'Prévisions '!C34)/'Prévisions '!C34</f>
        <v>-1</v>
      </c>
      <c r="D29" s="1">
        <f>(SUM('Suivi de la réalité'!$F35:G35)-'Prévisions '!$C34)/'Prévisions '!$C34</f>
        <v>-1</v>
      </c>
      <c r="E29" s="1">
        <f>(SUM('Suivi de la réalité'!$F35:H35)-'Prévisions '!$C34)/'Prévisions '!$C34</f>
        <v>-1</v>
      </c>
      <c r="F29" s="1">
        <f>(SUM('Suivi de la réalité'!$F35:I35)-'Prévisions '!$C34)/'Prévisions '!$C34</f>
        <v>-1</v>
      </c>
      <c r="G29" s="1">
        <f>(SUM('Suivi de la réalité'!$F35:J35)-'Prévisions '!$C34)/'Prévisions '!$C34</f>
        <v>-1</v>
      </c>
      <c r="H29" s="1">
        <f>(SUM('Suivi de la réalité'!$F35:K35)-'Prévisions '!$C34)/'Prévisions '!$C34</f>
        <v>-1</v>
      </c>
      <c r="I29" s="1">
        <f>(SUM('Suivi de la réalité'!$F35:L35)-'Prévisions '!$C34)/'Prévisions '!$C34</f>
        <v>-1</v>
      </c>
      <c r="J29" s="1">
        <f>(SUM('Suivi de la réalité'!$F35:M35)-'Prévisions '!$C34)/'Prévisions '!$C34</f>
        <v>-1</v>
      </c>
      <c r="K29" s="1">
        <f>(SUM('Suivi de la réalité'!$F35:N35)-'Prévisions '!$C34)/'Prévisions '!$C34</f>
        <v>-1</v>
      </c>
      <c r="L29" s="1">
        <f>(SUM('Suivi de la réalité'!$F35:O35)-'Prévisions '!$C34)/'Prévisions '!$C34</f>
        <v>-1</v>
      </c>
      <c r="M29" s="1">
        <f>(SUM('Suivi de la réalité'!$F35:P35)-'Prévisions '!$C34)/'Prévisions '!$C34</f>
        <v>-1</v>
      </c>
      <c r="N29" s="1">
        <f>(SUM('Suivi de la réalité'!$F35:Q35)-'Prévisions '!$C34)/'Prévisions '!$C34</f>
        <v>-1</v>
      </c>
    </row>
    <row r="30" spans="1:14" x14ac:dyDescent="0.25">
      <c r="A30" s="5" t="str">
        <f>'Prévisions '!A35</f>
        <v>Dépenses</v>
      </c>
      <c r="B30" s="5" t="str">
        <f>'Prévisions '!B35</f>
        <v>Formation reçue</v>
      </c>
      <c r="C30" s="1">
        <f>('Suivi de la réalité'!F36-'Prévisions '!C35)/'Prévisions '!C35</f>
        <v>-1</v>
      </c>
      <c r="D30" s="1">
        <f>(SUM('Suivi de la réalité'!$F36:G36)-'Prévisions '!$C35)/'Prévisions '!$C35</f>
        <v>-1</v>
      </c>
      <c r="E30" s="1">
        <f>(SUM('Suivi de la réalité'!$F36:H36)-'Prévisions '!$C35)/'Prévisions '!$C35</f>
        <v>-1</v>
      </c>
      <c r="F30" s="1">
        <f>(SUM('Suivi de la réalité'!$F36:I36)-'Prévisions '!$C35)/'Prévisions '!$C35</f>
        <v>-1</v>
      </c>
      <c r="G30" s="1">
        <f>(SUM('Suivi de la réalité'!$F36:J36)-'Prévisions '!$C35)/'Prévisions '!$C35</f>
        <v>-1</v>
      </c>
      <c r="H30" s="1">
        <f>(SUM('Suivi de la réalité'!$F36:K36)-'Prévisions '!$C35)/'Prévisions '!$C35</f>
        <v>-1</v>
      </c>
      <c r="I30" s="1">
        <f>(SUM('Suivi de la réalité'!$F36:L36)-'Prévisions '!$C35)/'Prévisions '!$C35</f>
        <v>-1</v>
      </c>
      <c r="J30" s="1">
        <f>(SUM('Suivi de la réalité'!$F36:M36)-'Prévisions '!$C35)/'Prévisions '!$C35</f>
        <v>-1</v>
      </c>
      <c r="K30" s="1">
        <f>(SUM('Suivi de la réalité'!$F36:N36)-'Prévisions '!$C35)/'Prévisions '!$C35</f>
        <v>-1</v>
      </c>
      <c r="L30" s="1">
        <f>(SUM('Suivi de la réalité'!$F36:O36)-'Prévisions '!$C35)/'Prévisions '!$C35</f>
        <v>-1</v>
      </c>
      <c r="M30" s="1">
        <f>(SUM('Suivi de la réalité'!$F36:P36)-'Prévisions '!$C35)/'Prévisions '!$C35</f>
        <v>-1</v>
      </c>
      <c r="N30" s="1">
        <f>(SUM('Suivi de la réalité'!$F36:Q36)-'Prévisions '!$C35)/'Prévisions '!$C35</f>
        <v>-1</v>
      </c>
    </row>
    <row r="31" spans="1:14" x14ac:dyDescent="0.25">
      <c r="A31" s="5" t="str">
        <f>'Prévisions '!A36</f>
        <v>Dépenses</v>
      </c>
      <c r="B31" s="5" t="str">
        <f>'Prévisions '!B36</f>
        <v>fournitures serre</v>
      </c>
      <c r="C31" s="1">
        <f>('Suivi de la réalité'!F37-'Prévisions '!C36)/'Prévisions '!C36</f>
        <v>-1</v>
      </c>
      <c r="D31" s="1">
        <f>(SUM('Suivi de la réalité'!$F37:G37)-'Prévisions '!$C36)/'Prévisions '!$C36</f>
        <v>-1</v>
      </c>
      <c r="E31" s="1">
        <f>(SUM('Suivi de la réalité'!$F37:H37)-'Prévisions '!$C36)/'Prévisions '!$C36</f>
        <v>-1</v>
      </c>
      <c r="F31" s="1">
        <f>(SUM('Suivi de la réalité'!$F37:I37)-'Prévisions '!$C36)/'Prévisions '!$C36</f>
        <v>-1</v>
      </c>
      <c r="G31" s="1">
        <f>(SUM('Suivi de la réalité'!$F37:J37)-'Prévisions '!$C36)/'Prévisions '!$C36</f>
        <v>-1</v>
      </c>
      <c r="H31" s="1">
        <f>(SUM('Suivi de la réalité'!$F37:K37)-'Prévisions '!$C36)/'Prévisions '!$C36</f>
        <v>-1</v>
      </c>
      <c r="I31" s="1">
        <f>(SUM('Suivi de la réalité'!$F37:L37)-'Prévisions '!$C36)/'Prévisions '!$C36</f>
        <v>-1</v>
      </c>
      <c r="J31" s="1">
        <f>(SUM('Suivi de la réalité'!$F37:M37)-'Prévisions '!$C36)/'Prévisions '!$C36</f>
        <v>-1</v>
      </c>
      <c r="K31" s="1">
        <f>(SUM('Suivi de la réalité'!$F37:N37)-'Prévisions '!$C36)/'Prévisions '!$C36</f>
        <v>-1</v>
      </c>
      <c r="L31" s="1">
        <f>(SUM('Suivi de la réalité'!$F37:O37)-'Prévisions '!$C36)/'Prévisions '!$C36</f>
        <v>-1</v>
      </c>
      <c r="M31" s="1">
        <f>(SUM('Suivi de la réalité'!$F37:P37)-'Prévisions '!$C36)/'Prévisions '!$C36</f>
        <v>-1</v>
      </c>
      <c r="N31" s="1">
        <f>(SUM('Suivi de la réalité'!$F37:Q37)-'Prévisions '!$C36)/'Prévisions '!$C36</f>
        <v>-1</v>
      </c>
    </row>
    <row r="32" spans="1:14" x14ac:dyDescent="0.25">
      <c r="A32" s="5" t="str">
        <f>'Prévisions '!A37</f>
        <v>Dépenses</v>
      </c>
      <c r="B32" s="5" t="str">
        <f>'Prévisions '!B37</f>
        <v>Frais association et certification</v>
      </c>
      <c r="C32" s="1">
        <f>('Suivi de la réalité'!F38-'Prévisions '!C37)/'Prévisions '!C37</f>
        <v>-1</v>
      </c>
      <c r="D32" s="1">
        <f>(SUM('Suivi de la réalité'!$F38:G38)-'Prévisions '!$C37)/'Prévisions '!$C37</f>
        <v>-1</v>
      </c>
      <c r="E32" s="1">
        <f>(SUM('Suivi de la réalité'!$F38:H38)-'Prévisions '!$C37)/'Prévisions '!$C37</f>
        <v>-1</v>
      </c>
      <c r="F32" s="1">
        <f>(SUM('Suivi de la réalité'!$F38:I38)-'Prévisions '!$C37)/'Prévisions '!$C37</f>
        <v>-1</v>
      </c>
      <c r="G32" s="1">
        <f>(SUM('Suivi de la réalité'!$F38:J38)-'Prévisions '!$C37)/'Prévisions '!$C37</f>
        <v>-1</v>
      </c>
      <c r="H32" s="1">
        <f>(SUM('Suivi de la réalité'!$F38:K38)-'Prévisions '!$C37)/'Prévisions '!$C37</f>
        <v>-1</v>
      </c>
      <c r="I32" s="1">
        <f>(SUM('Suivi de la réalité'!$F38:L38)-'Prévisions '!$C37)/'Prévisions '!$C37</f>
        <v>-1</v>
      </c>
      <c r="J32" s="1">
        <f>(SUM('Suivi de la réalité'!$F38:M38)-'Prévisions '!$C37)/'Prévisions '!$C37</f>
        <v>-1</v>
      </c>
      <c r="K32" s="1">
        <f>(SUM('Suivi de la réalité'!$F38:N38)-'Prévisions '!$C37)/'Prévisions '!$C37</f>
        <v>-1</v>
      </c>
      <c r="L32" s="1">
        <f>(SUM('Suivi de la réalité'!$F38:O38)-'Prévisions '!$C37)/'Prévisions '!$C37</f>
        <v>-1</v>
      </c>
      <c r="M32" s="1">
        <f>(SUM('Suivi de la réalité'!$F38:P38)-'Prévisions '!$C37)/'Prévisions '!$C37</f>
        <v>-1</v>
      </c>
      <c r="N32" s="1">
        <f>(SUM('Suivi de la réalité'!$F38:Q38)-'Prévisions '!$C37)/'Prévisions '!$C37</f>
        <v>-1</v>
      </c>
    </row>
    <row r="33" spans="1:14" x14ac:dyDescent="0.25">
      <c r="A33" s="5" t="str">
        <f>'Prévisions '!A38</f>
        <v>Dépenses</v>
      </c>
      <c r="B33" s="5" t="str">
        <f>'Prévisions '!B38</f>
        <v>Frais de ventes et transport</v>
      </c>
      <c r="C33" s="1">
        <f>('Suivi de la réalité'!F39-'Prévisions '!C38)/'Prévisions '!C38</f>
        <v>-1</v>
      </c>
      <c r="D33" s="1">
        <f>(SUM('Suivi de la réalité'!$F39:G39)-'Prévisions '!$C38)/'Prévisions '!$C38</f>
        <v>-1</v>
      </c>
      <c r="E33" s="1">
        <f>(SUM('Suivi de la réalité'!$F39:H39)-'Prévisions '!$C38)/'Prévisions '!$C38</f>
        <v>-1</v>
      </c>
      <c r="F33" s="1">
        <f>(SUM('Suivi de la réalité'!$F39:I39)-'Prévisions '!$C38)/'Prévisions '!$C38</f>
        <v>-1</v>
      </c>
      <c r="G33" s="1">
        <f>(SUM('Suivi de la réalité'!$F39:J39)-'Prévisions '!$C38)/'Prévisions '!$C38</f>
        <v>-1</v>
      </c>
      <c r="H33" s="1">
        <f>(SUM('Suivi de la réalité'!$F39:K39)-'Prévisions '!$C38)/'Prévisions '!$C38</f>
        <v>-1</v>
      </c>
      <c r="I33" s="1">
        <f>(SUM('Suivi de la réalité'!$F39:L39)-'Prévisions '!$C38)/'Prévisions '!$C38</f>
        <v>-1</v>
      </c>
      <c r="J33" s="1">
        <f>(SUM('Suivi de la réalité'!$F39:M39)-'Prévisions '!$C38)/'Prévisions '!$C38</f>
        <v>-1</v>
      </c>
      <c r="K33" s="1">
        <f>(SUM('Suivi de la réalité'!$F39:N39)-'Prévisions '!$C38)/'Prévisions '!$C38</f>
        <v>-1</v>
      </c>
      <c r="L33" s="1">
        <f>(SUM('Suivi de la réalité'!$F39:O39)-'Prévisions '!$C38)/'Prévisions '!$C38</f>
        <v>-1</v>
      </c>
      <c r="M33" s="1">
        <f>(SUM('Suivi de la réalité'!$F39:P39)-'Prévisions '!$C38)/'Prévisions '!$C38</f>
        <v>-1</v>
      </c>
      <c r="N33" s="1">
        <f>(SUM('Suivi de la réalité'!$F39:Q39)-'Prévisions '!$C38)/'Prévisions '!$C38</f>
        <v>-1</v>
      </c>
    </row>
    <row r="34" spans="1:14" x14ac:dyDescent="0.25">
      <c r="A34" s="5" t="str">
        <f>'Prévisions '!A39</f>
        <v>Dépenses</v>
      </c>
      <c r="B34" s="5" t="str">
        <f>'Prévisions '!B39</f>
        <v>Intérêts court terme et frais bancaires</v>
      </c>
      <c r="C34" s="1">
        <f>('Suivi de la réalité'!F40-'Prévisions '!C39)/'Prévisions '!C39</f>
        <v>-1</v>
      </c>
      <c r="D34" s="1">
        <f>(SUM('Suivi de la réalité'!$F40:G40)-'Prévisions '!$C39)/'Prévisions '!$C39</f>
        <v>-1</v>
      </c>
      <c r="E34" s="1">
        <f>(SUM('Suivi de la réalité'!$F40:H40)-'Prévisions '!$C39)/'Prévisions '!$C39</f>
        <v>-1</v>
      </c>
      <c r="F34" s="1">
        <f>(SUM('Suivi de la réalité'!$F40:I40)-'Prévisions '!$C39)/'Prévisions '!$C39</f>
        <v>-1</v>
      </c>
      <c r="G34" s="1">
        <f>(SUM('Suivi de la réalité'!$F40:J40)-'Prévisions '!$C39)/'Prévisions '!$C39</f>
        <v>-1</v>
      </c>
      <c r="H34" s="1">
        <f>(SUM('Suivi de la réalité'!$F40:K40)-'Prévisions '!$C39)/'Prévisions '!$C39</f>
        <v>-1</v>
      </c>
      <c r="I34" s="1">
        <f>(SUM('Suivi de la réalité'!$F40:L40)-'Prévisions '!$C39)/'Prévisions '!$C39</f>
        <v>-1</v>
      </c>
      <c r="J34" s="1">
        <f>(SUM('Suivi de la réalité'!$F40:M40)-'Prévisions '!$C39)/'Prévisions '!$C39</f>
        <v>-1</v>
      </c>
      <c r="K34" s="1">
        <f>(SUM('Suivi de la réalité'!$F40:N40)-'Prévisions '!$C39)/'Prévisions '!$C39</f>
        <v>-1</v>
      </c>
      <c r="L34" s="1">
        <f>(SUM('Suivi de la réalité'!$F40:O40)-'Prévisions '!$C39)/'Prévisions '!$C39</f>
        <v>-1</v>
      </c>
      <c r="M34" s="1">
        <f>(SUM('Suivi de la réalité'!$F40:P40)-'Prévisions '!$C39)/'Prévisions '!$C39</f>
        <v>-1</v>
      </c>
      <c r="N34" s="1">
        <f>(SUM('Suivi de la réalité'!$F40:Q40)-'Prévisions '!$C39)/'Prévisions '!$C39</f>
        <v>-1</v>
      </c>
    </row>
    <row r="35" spans="1:14" x14ac:dyDescent="0.25">
      <c r="A35" s="5" t="str">
        <f>'Prévisions '!A40</f>
        <v>Dépenses</v>
      </c>
      <c r="B35" s="5" t="str">
        <f>'Prévisions '!B40</f>
        <v>Intérêts long terme</v>
      </c>
      <c r="C35" s="1">
        <f>('Suivi de la réalité'!F41-'Prévisions '!C40)/'Prévisions '!C40</f>
        <v>-1</v>
      </c>
      <c r="D35" s="1">
        <f>(SUM('Suivi de la réalité'!$F41:G41)-'Prévisions '!$C40)/'Prévisions '!$C40</f>
        <v>-1</v>
      </c>
      <c r="E35" s="1">
        <f>(SUM('Suivi de la réalité'!$F41:H41)-'Prévisions '!$C40)/'Prévisions '!$C40</f>
        <v>-1</v>
      </c>
      <c r="F35" s="1">
        <f>(SUM('Suivi de la réalité'!$F41:I41)-'Prévisions '!$C40)/'Prévisions '!$C40</f>
        <v>-1</v>
      </c>
      <c r="G35" s="1">
        <f>(SUM('Suivi de la réalité'!$F41:J41)-'Prévisions '!$C40)/'Prévisions '!$C40</f>
        <v>-1</v>
      </c>
      <c r="H35" s="1">
        <f>(SUM('Suivi de la réalité'!$F41:K41)-'Prévisions '!$C40)/'Prévisions '!$C40</f>
        <v>-1</v>
      </c>
      <c r="I35" s="1">
        <f>(SUM('Suivi de la réalité'!$F41:L41)-'Prévisions '!$C40)/'Prévisions '!$C40</f>
        <v>-1</v>
      </c>
      <c r="J35" s="1">
        <f>(SUM('Suivi de la réalité'!$F41:M41)-'Prévisions '!$C40)/'Prévisions '!$C40</f>
        <v>-1</v>
      </c>
      <c r="K35" s="1">
        <f>(SUM('Suivi de la réalité'!$F41:N41)-'Prévisions '!$C40)/'Prévisions '!$C40</f>
        <v>-1</v>
      </c>
      <c r="L35" s="1">
        <f>(SUM('Suivi de la réalité'!$F41:O41)-'Prévisions '!$C40)/'Prévisions '!$C40</f>
        <v>-1</v>
      </c>
      <c r="M35" s="1">
        <f>(SUM('Suivi de la réalité'!$F41:P41)-'Prévisions '!$C40)/'Prévisions '!$C40</f>
        <v>-1</v>
      </c>
      <c r="N35" s="1">
        <f>(SUM('Suivi de la réalité'!$F41:Q41)-'Prévisions '!$C40)/'Prévisions '!$C40</f>
        <v>-1</v>
      </c>
    </row>
    <row r="36" spans="1:14" x14ac:dyDescent="0.25">
      <c r="A36" s="5" t="str">
        <f>'Prévisions '!A41</f>
        <v>Dépenses</v>
      </c>
      <c r="B36" s="5" t="str">
        <f>'Prévisions '!B41</f>
        <v>Investissement</v>
      </c>
      <c r="C36" s="1">
        <f>('Suivi de la réalité'!F42-'Prévisions '!C41)/'Prévisions '!C41</f>
        <v>-1</v>
      </c>
      <c r="D36" s="1">
        <f>(SUM('Suivi de la réalité'!$F42:G42)-'Prévisions '!$C41)/'Prévisions '!$C41</f>
        <v>-1</v>
      </c>
      <c r="E36" s="1">
        <f>(SUM('Suivi de la réalité'!$F42:H42)-'Prévisions '!$C41)/'Prévisions '!$C41</f>
        <v>-1</v>
      </c>
      <c r="F36" s="1">
        <f>(SUM('Suivi de la réalité'!$F42:I42)-'Prévisions '!$C41)/'Prévisions '!$C41</f>
        <v>-1</v>
      </c>
      <c r="G36" s="1">
        <f>(SUM('Suivi de la réalité'!$F42:J42)-'Prévisions '!$C41)/'Prévisions '!$C41</f>
        <v>-1</v>
      </c>
      <c r="H36" s="1">
        <f>(SUM('Suivi de la réalité'!$F42:K42)-'Prévisions '!$C41)/'Prévisions '!$C41</f>
        <v>-1</v>
      </c>
      <c r="I36" s="1">
        <f>(SUM('Suivi de la réalité'!$F42:L42)-'Prévisions '!$C41)/'Prévisions '!$C41</f>
        <v>-1</v>
      </c>
      <c r="J36" s="1">
        <f>(SUM('Suivi de la réalité'!$F42:M42)-'Prévisions '!$C41)/'Prévisions '!$C41</f>
        <v>-1</v>
      </c>
      <c r="K36" s="1">
        <f>(SUM('Suivi de la réalité'!$F42:N42)-'Prévisions '!$C41)/'Prévisions '!$C41</f>
        <v>-1</v>
      </c>
      <c r="L36" s="1">
        <f>(SUM('Suivi de la réalité'!$F42:O42)-'Prévisions '!$C41)/'Prévisions '!$C41</f>
        <v>-1</v>
      </c>
      <c r="M36" s="1">
        <f>(SUM('Suivi de la réalité'!$F42:P42)-'Prévisions '!$C41)/'Prévisions '!$C41</f>
        <v>-1</v>
      </c>
      <c r="N36" s="1">
        <f>(SUM('Suivi de la réalité'!$F42:Q42)-'Prévisions '!$C41)/'Prévisions '!$C41</f>
        <v>-1</v>
      </c>
    </row>
    <row r="37" spans="1:14" x14ac:dyDescent="0.25">
      <c r="A37" s="5" t="str">
        <f>'Prévisions '!A42</f>
        <v>Dépenses</v>
      </c>
      <c r="B37" s="5" t="str">
        <f>'Prévisions '!B42</f>
        <v>Irrigation</v>
      </c>
      <c r="C37" s="1">
        <f>('Suivi de la réalité'!F43-'Prévisions '!C42)/'Prévisions '!C42</f>
        <v>-1</v>
      </c>
      <c r="D37" s="1">
        <f>(SUM('Suivi de la réalité'!$F43:G43)-'Prévisions '!$C42)/'Prévisions '!$C42</f>
        <v>-1</v>
      </c>
      <c r="E37" s="1">
        <f>(SUM('Suivi de la réalité'!$F43:H43)-'Prévisions '!$C42)/'Prévisions '!$C42</f>
        <v>-1</v>
      </c>
      <c r="F37" s="1">
        <f>(SUM('Suivi de la réalité'!$F43:I43)-'Prévisions '!$C42)/'Prévisions '!$C42</f>
        <v>-1</v>
      </c>
      <c r="G37" s="1">
        <f>(SUM('Suivi de la réalité'!$F43:J43)-'Prévisions '!$C42)/'Prévisions '!$C42</f>
        <v>-1</v>
      </c>
      <c r="H37" s="1">
        <f>(SUM('Suivi de la réalité'!$F43:K43)-'Prévisions '!$C42)/'Prévisions '!$C42</f>
        <v>-1</v>
      </c>
      <c r="I37" s="1">
        <f>(SUM('Suivi de la réalité'!$F43:L43)-'Prévisions '!$C42)/'Prévisions '!$C42</f>
        <v>-1</v>
      </c>
      <c r="J37" s="1">
        <f>(SUM('Suivi de la réalité'!$F43:M43)-'Prévisions '!$C42)/'Prévisions '!$C42</f>
        <v>-1</v>
      </c>
      <c r="K37" s="1">
        <f>(SUM('Suivi de la réalité'!$F43:N43)-'Prévisions '!$C42)/'Prévisions '!$C42</f>
        <v>-1</v>
      </c>
      <c r="L37" s="1">
        <f>(SUM('Suivi de la réalité'!$F43:O43)-'Prévisions '!$C42)/'Prévisions '!$C42</f>
        <v>-1</v>
      </c>
      <c r="M37" s="1">
        <f>(SUM('Suivi de la réalité'!$F43:P43)-'Prévisions '!$C42)/'Prévisions '!$C42</f>
        <v>-1</v>
      </c>
      <c r="N37" s="1">
        <f>(SUM('Suivi de la réalité'!$F43:Q43)-'Prévisions '!$C42)/'Prévisions '!$C42</f>
        <v>-1</v>
      </c>
    </row>
    <row r="38" spans="1:14" x14ac:dyDescent="0.25">
      <c r="A38" s="5" t="str">
        <f>'Prévisions '!A43</f>
        <v>Dépenses</v>
      </c>
      <c r="B38" s="5" t="str">
        <f>'Prévisions '!B43</f>
        <v>Marketing, publicité, site web</v>
      </c>
      <c r="C38" s="1">
        <f>('Suivi de la réalité'!F44-'Prévisions '!C43)/'Prévisions '!C43</f>
        <v>-1</v>
      </c>
      <c r="D38" s="1">
        <f>(SUM('Suivi de la réalité'!$F44:G44)-'Prévisions '!$C43)/'Prévisions '!$C43</f>
        <v>-1</v>
      </c>
      <c r="E38" s="1">
        <f>(SUM('Suivi de la réalité'!$F44:H44)-'Prévisions '!$C43)/'Prévisions '!$C43</f>
        <v>-1</v>
      </c>
      <c r="F38" s="1">
        <f>(SUM('Suivi de la réalité'!$F44:I44)-'Prévisions '!$C43)/'Prévisions '!$C43</f>
        <v>-1</v>
      </c>
      <c r="G38" s="1">
        <f>(SUM('Suivi de la réalité'!$F44:J44)-'Prévisions '!$C43)/'Prévisions '!$C43</f>
        <v>-1</v>
      </c>
      <c r="H38" s="1">
        <f>(SUM('Suivi de la réalité'!$F44:K44)-'Prévisions '!$C43)/'Prévisions '!$C43</f>
        <v>-1</v>
      </c>
      <c r="I38" s="1">
        <f>(SUM('Suivi de la réalité'!$F44:L44)-'Prévisions '!$C43)/'Prévisions '!$C43</f>
        <v>-1</v>
      </c>
      <c r="J38" s="1">
        <f>(SUM('Suivi de la réalité'!$F44:M44)-'Prévisions '!$C43)/'Prévisions '!$C43</f>
        <v>-1</v>
      </c>
      <c r="K38" s="1">
        <f>(SUM('Suivi de la réalité'!$F44:N44)-'Prévisions '!$C43)/'Prévisions '!$C43</f>
        <v>-1</v>
      </c>
      <c r="L38" s="1">
        <f>(SUM('Suivi de la réalité'!$F44:O44)-'Prévisions '!$C43)/'Prévisions '!$C43</f>
        <v>-1</v>
      </c>
      <c r="M38" s="1">
        <f>(SUM('Suivi de la réalité'!$F44:P44)-'Prévisions '!$C43)/'Prévisions '!$C43</f>
        <v>-1</v>
      </c>
      <c r="N38" s="1">
        <f>(SUM('Suivi de la réalité'!$F44:Q44)-'Prévisions '!$C43)/'Prévisions '!$C43</f>
        <v>-1</v>
      </c>
    </row>
    <row r="39" spans="1:14" x14ac:dyDescent="0.25">
      <c r="A39" s="5" t="str">
        <f>'Prévisions '!A44</f>
        <v>Dépenses</v>
      </c>
      <c r="B39" s="5" t="str">
        <f>'Prévisions '!B44</f>
        <v>Mon Salaire</v>
      </c>
      <c r="C39" s="1">
        <f>('Suivi de la réalité'!F45-'Prévisions '!C44)/'Prévisions '!C44</f>
        <v>-1</v>
      </c>
      <c r="D39" s="1">
        <f>(SUM('Suivi de la réalité'!$F45:G45)-'Prévisions '!$C44)/'Prévisions '!$C44</f>
        <v>-1</v>
      </c>
      <c r="E39" s="1">
        <f>(SUM('Suivi de la réalité'!$F45:H45)-'Prévisions '!$C44)/'Prévisions '!$C44</f>
        <v>-1</v>
      </c>
      <c r="F39" s="1">
        <f>(SUM('Suivi de la réalité'!$F45:I45)-'Prévisions '!$C44)/'Prévisions '!$C44</f>
        <v>-1</v>
      </c>
      <c r="G39" s="1">
        <f>(SUM('Suivi de la réalité'!$F45:J45)-'Prévisions '!$C44)/'Prévisions '!$C44</f>
        <v>-1</v>
      </c>
      <c r="H39" s="1">
        <f>(SUM('Suivi de la réalité'!$F45:K45)-'Prévisions '!$C44)/'Prévisions '!$C44</f>
        <v>-1</v>
      </c>
      <c r="I39" s="1">
        <f>(SUM('Suivi de la réalité'!$F45:L45)-'Prévisions '!$C44)/'Prévisions '!$C44</f>
        <v>-1</v>
      </c>
      <c r="J39" s="1">
        <f>(SUM('Suivi de la réalité'!$F45:M45)-'Prévisions '!$C44)/'Prévisions '!$C44</f>
        <v>-1</v>
      </c>
      <c r="K39" s="1">
        <f>(SUM('Suivi de la réalité'!$F45:N45)-'Prévisions '!$C44)/'Prévisions '!$C44</f>
        <v>-1</v>
      </c>
      <c r="L39" s="1">
        <f>(SUM('Suivi de la réalité'!$F45:O45)-'Prévisions '!$C44)/'Prévisions '!$C44</f>
        <v>-1</v>
      </c>
      <c r="M39" s="1">
        <f>(SUM('Suivi de la réalité'!$F45:P45)-'Prévisions '!$C44)/'Prévisions '!$C44</f>
        <v>-1</v>
      </c>
      <c r="N39" s="1">
        <f>(SUM('Suivi de la réalité'!$F45:Q45)-'Prévisions '!$C44)/'Prévisions '!$C44</f>
        <v>-1</v>
      </c>
    </row>
    <row r="40" spans="1:14" x14ac:dyDescent="0.25">
      <c r="A40" s="5" t="str">
        <f>'Prévisions '!A45</f>
        <v>Dépenses</v>
      </c>
      <c r="B40" s="5" t="str">
        <f>'Prévisions '!B45</f>
        <v xml:space="preserve">Paiement de débts </v>
      </c>
      <c r="C40" s="1">
        <f>('Suivi de la réalité'!F46-'Prévisions '!C45)/'Prévisions '!C45</f>
        <v>-1</v>
      </c>
      <c r="D40" s="1">
        <f>(SUM('Suivi de la réalité'!$F46:G46)-'Prévisions '!$C45)/'Prévisions '!$C45</f>
        <v>-1</v>
      </c>
      <c r="E40" s="1">
        <f>(SUM('Suivi de la réalité'!$F46:H46)-'Prévisions '!$C45)/'Prévisions '!$C45</f>
        <v>-1</v>
      </c>
      <c r="F40" s="1">
        <f>(SUM('Suivi de la réalité'!$F46:I46)-'Prévisions '!$C45)/'Prévisions '!$C45</f>
        <v>-1</v>
      </c>
      <c r="G40" s="1">
        <f>(SUM('Suivi de la réalité'!$F46:J46)-'Prévisions '!$C45)/'Prévisions '!$C45</f>
        <v>-1</v>
      </c>
      <c r="H40" s="1">
        <f>(SUM('Suivi de la réalité'!$F46:K46)-'Prévisions '!$C45)/'Prévisions '!$C45</f>
        <v>-1</v>
      </c>
      <c r="I40" s="1">
        <f>(SUM('Suivi de la réalité'!$F46:L46)-'Prévisions '!$C45)/'Prévisions '!$C45</f>
        <v>-1</v>
      </c>
      <c r="J40" s="1">
        <f>(SUM('Suivi de la réalité'!$F46:M46)-'Prévisions '!$C45)/'Prévisions '!$C45</f>
        <v>-1</v>
      </c>
      <c r="K40" s="1">
        <f>(SUM('Suivi de la réalité'!$F46:N46)-'Prévisions '!$C45)/'Prévisions '!$C45</f>
        <v>-1</v>
      </c>
      <c r="L40" s="1">
        <f>(SUM('Suivi de la réalité'!$F46:O46)-'Prévisions '!$C45)/'Prévisions '!$C45</f>
        <v>-1</v>
      </c>
      <c r="M40" s="1">
        <f>(SUM('Suivi de la réalité'!$F46:P46)-'Prévisions '!$C45)/'Prévisions '!$C45</f>
        <v>-1</v>
      </c>
      <c r="N40" s="1">
        <f>(SUM('Suivi de la réalité'!$F46:Q46)-'Prévisions '!$C45)/'Prévisions '!$C45</f>
        <v>-1</v>
      </c>
    </row>
    <row r="41" spans="1:14" x14ac:dyDescent="0.25">
      <c r="A41" s="5" t="str">
        <f>'Prévisions '!A46</f>
        <v>Dépenses</v>
      </c>
      <c r="B41" s="5" t="str">
        <f>'Prévisions '!B46</f>
        <v>Phytoprotection</v>
      </c>
      <c r="C41" s="1">
        <f>('Suivi de la réalité'!F47-'Prévisions '!C46)/'Prévisions '!C46</f>
        <v>-1</v>
      </c>
      <c r="D41" s="1">
        <f>(SUM('Suivi de la réalité'!$F47:G47)-'Prévisions '!$C46)/'Prévisions '!$C46</f>
        <v>-1</v>
      </c>
      <c r="E41" s="1">
        <f>(SUM('Suivi de la réalité'!$F47:H47)-'Prévisions '!$C46)/'Prévisions '!$C46</f>
        <v>-1</v>
      </c>
      <c r="F41" s="1">
        <f>(SUM('Suivi de la réalité'!$F47:I47)-'Prévisions '!$C46)/'Prévisions '!$C46</f>
        <v>-1</v>
      </c>
      <c r="G41" s="1">
        <f>(SUM('Suivi de la réalité'!$F47:J47)-'Prévisions '!$C46)/'Prévisions '!$C46</f>
        <v>-1</v>
      </c>
      <c r="H41" s="1">
        <f>(SUM('Suivi de la réalité'!$F47:K47)-'Prévisions '!$C46)/'Prévisions '!$C46</f>
        <v>-1</v>
      </c>
      <c r="I41" s="1">
        <f>(SUM('Suivi de la réalité'!$F47:L47)-'Prévisions '!$C46)/'Prévisions '!$C46</f>
        <v>-1</v>
      </c>
      <c r="J41" s="1">
        <f>(SUM('Suivi de la réalité'!$F47:M47)-'Prévisions '!$C46)/'Prévisions '!$C46</f>
        <v>-1</v>
      </c>
      <c r="K41" s="1">
        <f>(SUM('Suivi de la réalité'!$F47:N47)-'Prévisions '!$C46)/'Prévisions '!$C46</f>
        <v>-1</v>
      </c>
      <c r="L41" s="1">
        <f>(SUM('Suivi de la réalité'!$F47:O47)-'Prévisions '!$C46)/'Prévisions '!$C46</f>
        <v>-1</v>
      </c>
      <c r="M41" s="1">
        <f>(SUM('Suivi de la réalité'!$F47:P47)-'Prévisions '!$C46)/'Prévisions '!$C46</f>
        <v>-1</v>
      </c>
      <c r="N41" s="1">
        <f>(SUM('Suivi de la réalité'!$F47:Q47)-'Prévisions '!$C46)/'Prévisions '!$C46</f>
        <v>-1</v>
      </c>
    </row>
    <row r="42" spans="1:14" x14ac:dyDescent="0.25">
      <c r="A42" s="5" t="str">
        <f>'Prévisions '!A47</f>
        <v>Dépenses</v>
      </c>
      <c r="B42" s="5" t="str">
        <f>'Prévisions '!B47</f>
        <v>Salaires, retenues à la source et CSST</v>
      </c>
      <c r="C42" s="1">
        <f>('Suivi de la réalité'!F48-'Prévisions '!C47)/'Prévisions '!C47</f>
        <v>-1</v>
      </c>
      <c r="D42" s="1">
        <f>(SUM('Suivi de la réalité'!$F48:G48)-'Prévisions '!$C47)/'Prévisions '!$C47</f>
        <v>-1</v>
      </c>
      <c r="E42" s="1">
        <f>(SUM('Suivi de la réalité'!$F48:H48)-'Prévisions '!$C47)/'Prévisions '!$C47</f>
        <v>-1</v>
      </c>
      <c r="F42" s="1">
        <f>(SUM('Suivi de la réalité'!$F48:I48)-'Prévisions '!$C47)/'Prévisions '!$C47</f>
        <v>-1</v>
      </c>
      <c r="G42" s="1">
        <f>(SUM('Suivi de la réalité'!$F48:J48)-'Prévisions '!$C47)/'Prévisions '!$C47</f>
        <v>-1</v>
      </c>
      <c r="H42" s="1">
        <f>(SUM('Suivi de la réalité'!$F48:K48)-'Prévisions '!$C47)/'Prévisions '!$C47</f>
        <v>-1</v>
      </c>
      <c r="I42" s="1">
        <f>(SUM('Suivi de la réalité'!$F48:L48)-'Prévisions '!$C47)/'Prévisions '!$C47</f>
        <v>-1</v>
      </c>
      <c r="J42" s="1">
        <f>(SUM('Suivi de la réalité'!$F48:M48)-'Prévisions '!$C47)/'Prévisions '!$C47</f>
        <v>-1</v>
      </c>
      <c r="K42" s="1">
        <f>(SUM('Suivi de la réalité'!$F48:N48)-'Prévisions '!$C47)/'Prévisions '!$C47</f>
        <v>-1</v>
      </c>
      <c r="L42" s="1">
        <f>(SUM('Suivi de la réalité'!$F48:O48)-'Prévisions '!$C47)/'Prévisions '!$C47</f>
        <v>-1</v>
      </c>
      <c r="M42" s="1">
        <f>(SUM('Suivi de la réalité'!$F48:P48)-'Prévisions '!$C47)/'Prévisions '!$C47</f>
        <v>-1</v>
      </c>
      <c r="N42" s="1">
        <f>(SUM('Suivi de la réalité'!$F48:Q48)-'Prévisions '!$C47)/'Prévisions '!$C47</f>
        <v>-1</v>
      </c>
    </row>
    <row r="43" spans="1:14" x14ac:dyDescent="0.25">
      <c r="A43" s="5" t="str">
        <f>'Prévisions '!A48</f>
        <v>Dépenses</v>
      </c>
      <c r="B43" s="5" t="str">
        <f>'Prévisions '!B48</f>
        <v>Semences et plants</v>
      </c>
      <c r="C43" s="1">
        <f>('Suivi de la réalité'!F49-'Prévisions '!C48)/'Prévisions '!C48</f>
        <v>-1</v>
      </c>
      <c r="D43" s="1">
        <f>(SUM('Suivi de la réalité'!$F49:G49)-'Prévisions '!$C48)/'Prévisions '!$C48</f>
        <v>-1</v>
      </c>
      <c r="E43" s="1">
        <f>(SUM('Suivi de la réalité'!$F49:H49)-'Prévisions '!$C48)/'Prévisions '!$C48</f>
        <v>-1</v>
      </c>
      <c r="F43" s="1">
        <f>(SUM('Suivi de la réalité'!$F49:I49)-'Prévisions '!$C48)/'Prévisions '!$C48</f>
        <v>-1</v>
      </c>
      <c r="G43" s="1">
        <f>(SUM('Suivi de la réalité'!$F49:J49)-'Prévisions '!$C48)/'Prévisions '!$C48</f>
        <v>-1</v>
      </c>
      <c r="H43" s="1">
        <f>(SUM('Suivi de la réalité'!$F49:K49)-'Prévisions '!$C48)/'Prévisions '!$C48</f>
        <v>-1</v>
      </c>
      <c r="I43" s="1">
        <f>(SUM('Suivi de la réalité'!$F49:L49)-'Prévisions '!$C48)/'Prévisions '!$C48</f>
        <v>-1</v>
      </c>
      <c r="J43" s="1">
        <f>(SUM('Suivi de la réalité'!$F49:M49)-'Prévisions '!$C48)/'Prévisions '!$C48</f>
        <v>-1</v>
      </c>
      <c r="K43" s="1">
        <f>(SUM('Suivi de la réalité'!$F49:N49)-'Prévisions '!$C48)/'Prévisions '!$C48</f>
        <v>-1</v>
      </c>
      <c r="L43" s="1">
        <f>(SUM('Suivi de la réalité'!$F49:O49)-'Prévisions '!$C48)/'Prévisions '!$C48</f>
        <v>-1</v>
      </c>
      <c r="M43" s="1">
        <f>(SUM('Suivi de la réalité'!$F49:P49)-'Prévisions '!$C48)/'Prévisions '!$C48</f>
        <v>-1</v>
      </c>
      <c r="N43" s="1">
        <f>(SUM('Suivi de la réalité'!$F49:Q49)-'Prévisions '!$C48)/'Prévisions '!$C48</f>
        <v>-1</v>
      </c>
    </row>
    <row r="44" spans="1:14" x14ac:dyDescent="0.25">
      <c r="A44" s="5" t="str">
        <f>'Prévisions '!A49</f>
        <v>Dépenses</v>
      </c>
      <c r="B44" s="5" t="str">
        <f>'Prévisions '!B49</f>
        <v>Services professionnels</v>
      </c>
      <c r="C44" s="1">
        <f>('Suivi de la réalité'!F50-'Prévisions '!C49)/'Prévisions '!C49</f>
        <v>-1</v>
      </c>
      <c r="D44" s="1">
        <f>(SUM('Suivi de la réalité'!$F50:G50)-'Prévisions '!$C49)/'Prévisions '!$C49</f>
        <v>-1</v>
      </c>
      <c r="E44" s="1">
        <f>(SUM('Suivi de la réalité'!$F50:H50)-'Prévisions '!$C49)/'Prévisions '!$C49</f>
        <v>-1</v>
      </c>
      <c r="F44" s="1">
        <f>(SUM('Suivi de la réalité'!$F50:I50)-'Prévisions '!$C49)/'Prévisions '!$C49</f>
        <v>-1</v>
      </c>
      <c r="G44" s="1">
        <f>(SUM('Suivi de la réalité'!$F50:J50)-'Prévisions '!$C49)/'Prévisions '!$C49</f>
        <v>-1</v>
      </c>
      <c r="H44" s="1">
        <f>(SUM('Suivi de la réalité'!$F50:K50)-'Prévisions '!$C49)/'Prévisions '!$C49</f>
        <v>-1</v>
      </c>
      <c r="I44" s="1">
        <f>(SUM('Suivi de la réalité'!$F50:L50)-'Prévisions '!$C49)/'Prévisions '!$C49</f>
        <v>-1</v>
      </c>
      <c r="J44" s="1">
        <f>(SUM('Suivi de la réalité'!$F50:M50)-'Prévisions '!$C49)/'Prévisions '!$C49</f>
        <v>-1</v>
      </c>
      <c r="K44" s="1">
        <f>(SUM('Suivi de la réalité'!$F50:N50)-'Prévisions '!$C49)/'Prévisions '!$C49</f>
        <v>-1</v>
      </c>
      <c r="L44" s="1">
        <f>(SUM('Suivi de la réalité'!$F50:O50)-'Prévisions '!$C49)/'Prévisions '!$C49</f>
        <v>-1</v>
      </c>
      <c r="M44" s="1">
        <f>(SUM('Suivi de la réalité'!$F50:P50)-'Prévisions '!$C49)/'Prévisions '!$C49</f>
        <v>-1</v>
      </c>
      <c r="N44" s="1">
        <f>(SUM('Suivi de la réalité'!$F50:Q50)-'Prévisions '!$C49)/'Prévisions '!$C49</f>
        <v>-1</v>
      </c>
    </row>
    <row r="45" spans="1:14" x14ac:dyDescent="0.25">
      <c r="A45" s="5" t="str">
        <f>'Prévisions '!A50</f>
        <v>Dépenses</v>
      </c>
      <c r="B45" s="5" t="str">
        <f>'Prévisions '!B50</f>
        <v>Taxes foncières</v>
      </c>
      <c r="C45" s="1">
        <f>('Suivi de la réalité'!F51-'Prévisions '!C50)/'Prévisions '!C50</f>
        <v>-1</v>
      </c>
      <c r="D45" s="1">
        <f>(SUM('Suivi de la réalité'!$F51:G51)-'Prévisions '!$C50)/'Prévisions '!$C50</f>
        <v>-1</v>
      </c>
      <c r="E45" s="1">
        <f>(SUM('Suivi de la réalité'!$F51:H51)-'Prévisions '!$C50)/'Prévisions '!$C50</f>
        <v>-1</v>
      </c>
      <c r="F45" s="1">
        <f>(SUM('Suivi de la réalité'!$F51:I51)-'Prévisions '!$C50)/'Prévisions '!$C50</f>
        <v>-1</v>
      </c>
      <c r="G45" s="1">
        <f>(SUM('Suivi de la réalité'!$F51:J51)-'Prévisions '!$C50)/'Prévisions '!$C50</f>
        <v>-1</v>
      </c>
      <c r="H45" s="1">
        <f>(SUM('Suivi de la réalité'!$F51:K51)-'Prévisions '!$C50)/'Prévisions '!$C50</f>
        <v>-1</v>
      </c>
      <c r="I45" s="1">
        <f>(SUM('Suivi de la réalité'!$F51:L51)-'Prévisions '!$C50)/'Prévisions '!$C50</f>
        <v>-1</v>
      </c>
      <c r="J45" s="1">
        <f>(SUM('Suivi de la réalité'!$F51:M51)-'Prévisions '!$C50)/'Prévisions '!$C50</f>
        <v>-1</v>
      </c>
      <c r="K45" s="1">
        <f>(SUM('Suivi de la réalité'!$F51:N51)-'Prévisions '!$C50)/'Prévisions '!$C50</f>
        <v>-1</v>
      </c>
      <c r="L45" s="1">
        <f>(SUM('Suivi de la réalité'!$F51:O51)-'Prévisions '!$C50)/'Prévisions '!$C50</f>
        <v>-1</v>
      </c>
      <c r="M45" s="1">
        <f>(SUM('Suivi de la réalité'!$F51:P51)-'Prévisions '!$C50)/'Prévisions '!$C50</f>
        <v>-1</v>
      </c>
      <c r="N45" s="1">
        <f>(SUM('Suivi de la réalité'!$F51:Q51)-'Prévisions '!$C50)/'Prévisions '!$C50</f>
        <v>-1</v>
      </c>
    </row>
    <row r="46" spans="1:14" x14ac:dyDescent="0.25">
      <c r="A46" s="5" t="str">
        <f>'Prévisions '!A51</f>
        <v>Dépenses</v>
      </c>
      <c r="B46" s="5">
        <f>'Prévisions '!B51</f>
        <v>0</v>
      </c>
      <c r="C46" s="1">
        <f>('Suivi de la réalité'!F52-'Prévisions '!C51)/'Prévisions '!C51</f>
        <v>-1</v>
      </c>
      <c r="D46" s="1">
        <f>(SUM('Suivi de la réalité'!$F52:G52)-'Prévisions '!$C51)/'Prévisions '!$C51</f>
        <v>-1</v>
      </c>
      <c r="E46" s="1">
        <f>(SUM('Suivi de la réalité'!$F52:H52)-'Prévisions '!$C51)/'Prévisions '!$C51</f>
        <v>-1</v>
      </c>
      <c r="F46" s="1">
        <f>(SUM('Suivi de la réalité'!$F52:I52)-'Prévisions '!$C51)/'Prévisions '!$C51</f>
        <v>-1</v>
      </c>
      <c r="G46" s="1">
        <f>(SUM('Suivi de la réalité'!$F52:J52)-'Prévisions '!$C51)/'Prévisions '!$C51</f>
        <v>-1</v>
      </c>
      <c r="H46" s="1">
        <f>(SUM('Suivi de la réalité'!$F52:K52)-'Prévisions '!$C51)/'Prévisions '!$C51</f>
        <v>-1</v>
      </c>
      <c r="I46" s="1">
        <f>(SUM('Suivi de la réalité'!$F52:L52)-'Prévisions '!$C51)/'Prévisions '!$C51</f>
        <v>-1</v>
      </c>
      <c r="J46" s="1">
        <f>(SUM('Suivi de la réalité'!$F52:M52)-'Prévisions '!$C51)/'Prévisions '!$C51</f>
        <v>-1</v>
      </c>
      <c r="K46" s="1">
        <f>(SUM('Suivi de la réalité'!$F52:N52)-'Prévisions '!$C51)/'Prévisions '!$C51</f>
        <v>-1</v>
      </c>
      <c r="L46" s="1">
        <f>(SUM('Suivi de la réalité'!$F52:O52)-'Prévisions '!$C51)/'Prévisions '!$C51</f>
        <v>-1</v>
      </c>
      <c r="M46" s="1">
        <f>(SUM('Suivi de la réalité'!$F52:P52)-'Prévisions '!$C51)/'Prévisions '!$C51</f>
        <v>-1</v>
      </c>
      <c r="N46" s="1">
        <f>(SUM('Suivi de la réalité'!$F52:Q52)-'Prévisions '!$C51)/'Prévisions '!$C51</f>
        <v>-1</v>
      </c>
    </row>
    <row r="47" spans="1:14" x14ac:dyDescent="0.25">
      <c r="A47" s="5" t="str">
        <f>'Prévisions '!A52</f>
        <v>Dépenses</v>
      </c>
      <c r="B47" s="5">
        <f>'Prévisions '!B52</f>
        <v>0</v>
      </c>
      <c r="C47" s="1">
        <f>('Suivi de la réalité'!F53-'Prévisions '!C52)/'Prévisions '!C52</f>
        <v>-1</v>
      </c>
      <c r="D47" s="1">
        <f>(SUM('Suivi de la réalité'!$F53:G53)-'Prévisions '!$C52)/'Prévisions '!$C52</f>
        <v>-1</v>
      </c>
      <c r="E47" s="1">
        <f>(SUM('Suivi de la réalité'!$F53:H53)-'Prévisions '!$C52)/'Prévisions '!$C52</f>
        <v>-1</v>
      </c>
      <c r="F47" s="1">
        <f>(SUM('Suivi de la réalité'!$F53:I53)-'Prévisions '!$C52)/'Prévisions '!$C52</f>
        <v>-1</v>
      </c>
      <c r="G47" s="1">
        <f>(SUM('Suivi de la réalité'!$F53:J53)-'Prévisions '!$C52)/'Prévisions '!$C52</f>
        <v>-1</v>
      </c>
      <c r="H47" s="1">
        <f>(SUM('Suivi de la réalité'!$F53:K53)-'Prévisions '!$C52)/'Prévisions '!$C52</f>
        <v>-1</v>
      </c>
      <c r="I47" s="1">
        <f>(SUM('Suivi de la réalité'!$F53:L53)-'Prévisions '!$C52)/'Prévisions '!$C52</f>
        <v>-1</v>
      </c>
      <c r="J47" s="1">
        <f>(SUM('Suivi de la réalité'!$F53:M53)-'Prévisions '!$C52)/'Prévisions '!$C52</f>
        <v>-1</v>
      </c>
      <c r="K47" s="1">
        <f>(SUM('Suivi de la réalité'!$F53:N53)-'Prévisions '!$C52)/'Prévisions '!$C52</f>
        <v>-1</v>
      </c>
      <c r="L47" s="1">
        <f>(SUM('Suivi de la réalité'!$F53:O53)-'Prévisions '!$C52)/'Prévisions '!$C52</f>
        <v>-1</v>
      </c>
      <c r="M47" s="1">
        <f>(SUM('Suivi de la réalité'!$F53:P53)-'Prévisions '!$C52)/'Prévisions '!$C52</f>
        <v>-1</v>
      </c>
      <c r="N47" s="1">
        <f>(SUM('Suivi de la réalité'!$F53:Q53)-'Prévisions '!$C52)/'Prévisions '!$C52</f>
        <v>-1</v>
      </c>
    </row>
    <row r="48" spans="1:14" x14ac:dyDescent="0.25">
      <c r="A48" s="5" t="str">
        <f>'Prévisions '!A53</f>
        <v>Dépenses</v>
      </c>
      <c r="B48" s="5">
        <f>'Prévisions '!B53</f>
        <v>0</v>
      </c>
      <c r="C48" s="1">
        <f>('Suivi de la réalité'!F54-'Prévisions '!C53)/'Prévisions '!C53</f>
        <v>-1</v>
      </c>
      <c r="D48" s="1">
        <f>(SUM('Suivi de la réalité'!$F54:G54)-'Prévisions '!$C53)/'Prévisions '!$C53</f>
        <v>-1</v>
      </c>
      <c r="E48" s="1">
        <f>(SUM('Suivi de la réalité'!$F54:H54)-'Prévisions '!$C53)/'Prévisions '!$C53</f>
        <v>-1</v>
      </c>
      <c r="F48" s="1">
        <f>(SUM('Suivi de la réalité'!$F54:I54)-'Prévisions '!$C53)/'Prévisions '!$C53</f>
        <v>-1</v>
      </c>
      <c r="G48" s="1">
        <f>(SUM('Suivi de la réalité'!$F54:J54)-'Prévisions '!$C53)/'Prévisions '!$C53</f>
        <v>-1</v>
      </c>
      <c r="H48" s="1">
        <f>(SUM('Suivi de la réalité'!$F54:K54)-'Prévisions '!$C53)/'Prévisions '!$C53</f>
        <v>-1</v>
      </c>
      <c r="I48" s="1">
        <f>(SUM('Suivi de la réalité'!$F54:L54)-'Prévisions '!$C53)/'Prévisions '!$C53</f>
        <v>-1</v>
      </c>
      <c r="J48" s="1">
        <f>(SUM('Suivi de la réalité'!$F54:M54)-'Prévisions '!$C53)/'Prévisions '!$C53</f>
        <v>-1</v>
      </c>
      <c r="K48" s="1">
        <f>(SUM('Suivi de la réalité'!$F54:N54)-'Prévisions '!$C53)/'Prévisions '!$C53</f>
        <v>-1</v>
      </c>
      <c r="L48" s="1">
        <f>(SUM('Suivi de la réalité'!$F54:O54)-'Prévisions '!$C53)/'Prévisions '!$C53</f>
        <v>-1</v>
      </c>
      <c r="M48" s="1">
        <f>(SUM('Suivi de la réalité'!$F54:P54)-'Prévisions '!$C53)/'Prévisions '!$C53</f>
        <v>-1</v>
      </c>
      <c r="N48" s="1">
        <f>(SUM('Suivi de la réalité'!$F54:Q54)-'Prévisions '!$C53)/'Prévisions '!$C53</f>
        <v>-1</v>
      </c>
    </row>
    <row r="49" spans="1:14" s="6" customFormat="1" ht="15" thickBot="1" x14ac:dyDescent="0.3">
      <c r="A49" s="7" t="str">
        <f>'Prévisions '!A54</f>
        <v>Dépenses</v>
      </c>
      <c r="B49" s="7" t="str">
        <f>'Prévisions '!B54</f>
        <v xml:space="preserve">Marge de sécurité </v>
      </c>
      <c r="C49" s="11">
        <f>('Suivi de la réalité'!F55-'Prévisions '!C54)/'Prévisions '!C54</f>
        <v>-1</v>
      </c>
      <c r="D49" s="11">
        <f>(SUM('Suivi de la réalité'!$F55:G55)-'Prévisions '!$C54)/'Prévisions '!$C54</f>
        <v>-1</v>
      </c>
      <c r="E49" s="11">
        <f>(SUM('Suivi de la réalité'!$F55:H55)-'Prévisions '!$C54)/'Prévisions '!$C54</f>
        <v>-1</v>
      </c>
      <c r="F49" s="11">
        <f>(SUM('Suivi de la réalité'!$F55:I55)-'Prévisions '!$C54)/'Prévisions '!$C54</f>
        <v>-1</v>
      </c>
      <c r="G49" s="11">
        <f>(SUM('Suivi de la réalité'!$F55:J55)-'Prévisions '!$C54)/'Prévisions '!$C54</f>
        <v>-1</v>
      </c>
      <c r="H49" s="11">
        <f>(SUM('Suivi de la réalité'!$F55:K55)-'Prévisions '!$C54)/'Prévisions '!$C54</f>
        <v>-1</v>
      </c>
      <c r="I49" s="11">
        <f>(SUM('Suivi de la réalité'!$F55:L55)-'Prévisions '!$C54)/'Prévisions '!$C54</f>
        <v>-1</v>
      </c>
      <c r="J49" s="11">
        <f>(SUM('Suivi de la réalité'!$F55:M55)-'Prévisions '!$C54)/'Prévisions '!$C54</f>
        <v>-1</v>
      </c>
      <c r="K49" s="11">
        <f>(SUM('Suivi de la réalité'!$F55:N55)-'Prévisions '!$C54)/'Prévisions '!$C54</f>
        <v>-1</v>
      </c>
      <c r="L49" s="11">
        <f>(SUM('Suivi de la réalité'!$F55:O55)-'Prévisions '!$C54)/'Prévisions '!$C54</f>
        <v>-1</v>
      </c>
      <c r="M49" s="11">
        <f>(SUM('Suivi de la réalité'!$F55:P55)-'Prévisions '!$C54)/'Prévisions '!$C54</f>
        <v>-1</v>
      </c>
      <c r="N49" s="11">
        <f>(SUM('Suivi de la réalité'!$F55:Q55)-'Prévisions '!$C54)/'Prévisions '!$C54</f>
        <v>-1</v>
      </c>
    </row>
    <row r="50" spans="1:14" ht="15" thickTop="1" x14ac:dyDescent="0.25">
      <c r="A50" s="5" t="str">
        <f>'Prévisions '!A55</f>
        <v>Dépenses</v>
      </c>
      <c r="B50" s="5" t="str">
        <f>'Prévisions '!B55</f>
        <v>Dépenses Totales</v>
      </c>
      <c r="C50" s="1">
        <f>('Suivi de la réalité'!F56-'Prévisions '!C55)/'Prévisions '!C55</f>
        <v>-1</v>
      </c>
      <c r="D50" s="1">
        <f>(SUM('Suivi de la réalité'!$F56:G56)-'Prévisions '!$C55)/'Prévisions '!$C55</f>
        <v>-1</v>
      </c>
      <c r="E50" s="1">
        <f>(SUM('Suivi de la réalité'!$F56:H56)-'Prévisions '!$C55)/'Prévisions '!$C55</f>
        <v>-1</v>
      </c>
      <c r="F50" s="1">
        <f>(SUM('Suivi de la réalité'!$F56:I56)-'Prévisions '!$C55)/'Prévisions '!$C55</f>
        <v>-1</v>
      </c>
      <c r="G50" s="1">
        <f>(SUM('Suivi de la réalité'!$F56:J56)-'Prévisions '!$C55)/'Prévisions '!$C55</f>
        <v>-1</v>
      </c>
      <c r="H50" s="1">
        <f>(SUM('Suivi de la réalité'!$F56:K56)-'Prévisions '!$C55)/'Prévisions '!$C55</f>
        <v>-1</v>
      </c>
      <c r="I50" s="1">
        <f>(SUM('Suivi de la réalité'!$F56:L56)-'Prévisions '!$C55)/'Prévisions '!$C55</f>
        <v>-1</v>
      </c>
      <c r="J50" s="1">
        <f>(SUM('Suivi de la réalité'!$F56:M56)-'Prévisions '!$C55)/'Prévisions '!$C55</f>
        <v>-1</v>
      </c>
      <c r="K50" s="1">
        <f>(SUM('Suivi de la réalité'!$F56:N56)-'Prévisions '!$C55)/'Prévisions '!$C55</f>
        <v>-1</v>
      </c>
      <c r="L50" s="1">
        <f>(SUM('Suivi de la réalité'!$F56:O56)-'Prévisions '!$C55)/'Prévisions '!$C55</f>
        <v>-1</v>
      </c>
      <c r="M50" s="1">
        <f>(SUM('Suivi de la réalité'!$F56:P56)-'Prévisions '!$C55)/'Prévisions '!$C55</f>
        <v>-1</v>
      </c>
      <c r="N50" s="1">
        <f>(SUM('Suivi de la réalité'!$F56:Q56)-'Prévisions '!$C55)/'Prévisions '!$C55</f>
        <v>-1</v>
      </c>
    </row>
    <row r="51" spans="1:14" x14ac:dyDescent="0.25">
      <c r="B51" s="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B52" s="5" t="str">
        <f>'Prévisions '!B63</f>
        <v>Revenu net approximatif (en comptabilité de caisse, incluant les invesstisements,  sans l'amortissement ni l'impôt)</v>
      </c>
      <c r="C52" s="1" t="e">
        <f>('Suivi de la réalité'!#REF!-'Prévisions '!C63)/'Prévisions '!C63</f>
        <v>#REF!</v>
      </c>
      <c r="D52" s="1" t="e">
        <f>(SUM('Suivi de la réalité'!#REF!)-'Prévisions '!$C63)/'Prévisions '!$C63</f>
        <v>#REF!</v>
      </c>
      <c r="E52" s="1" t="e">
        <f>(SUM('Suivi de la réalité'!#REF!)-'Prévisions '!$C63)/'Prévisions '!$C63</f>
        <v>#REF!</v>
      </c>
      <c r="F52" s="1" t="e">
        <f>(SUM('Suivi de la réalité'!#REF!)-'Prévisions '!$C63)/'Prévisions '!$C63</f>
        <v>#REF!</v>
      </c>
      <c r="G52" s="1" t="e">
        <f>(SUM('Suivi de la réalité'!#REF!)-'Prévisions '!$C63)/'Prévisions '!$C63</f>
        <v>#REF!</v>
      </c>
      <c r="H52" s="1" t="e">
        <f>(SUM('Suivi de la réalité'!#REF!)-'Prévisions '!$C63)/'Prévisions '!$C63</f>
        <v>#REF!</v>
      </c>
      <c r="I52" s="1" t="e">
        <f>(SUM('Suivi de la réalité'!#REF!)-'Prévisions '!$C63)/'Prévisions '!$C63</f>
        <v>#REF!</v>
      </c>
      <c r="J52" s="1" t="e">
        <f>(SUM('Suivi de la réalité'!#REF!)-'Prévisions '!$C63)/'Prévisions '!$C63</f>
        <v>#REF!</v>
      </c>
      <c r="K52" s="1" t="e">
        <f>(SUM('Suivi de la réalité'!#REF!)-'Prévisions '!$C63)/'Prévisions '!$C63</f>
        <v>#REF!</v>
      </c>
      <c r="L52" s="1" t="e">
        <f>(SUM('Suivi de la réalité'!#REF!)-'Prévisions '!$C63)/'Prévisions '!$C63</f>
        <v>#REF!</v>
      </c>
      <c r="M52" s="1" t="e">
        <f>(SUM('Suivi de la réalité'!#REF!)-'Prévisions '!$C63)/'Prévisions '!$C63</f>
        <v>#REF!</v>
      </c>
      <c r="N52" s="1" t="e">
        <f>(SUM('Suivi de la réalité'!#REF!)-'Prévisions '!$C63)/'Prévisions '!$C63</f>
        <v>#REF!</v>
      </c>
    </row>
  </sheetData>
  <sheetProtection algorithmName="SHA-512" hashValue="XQ89nWDfuJxGC2bVHLeD8i/L2tkyzRb0JgQohufs0VviKFS2KMrXR4mS9leQWiL8UQjR8TFjb6FpFwcGJmsvxg==" saltValue="VuxSfG+zxystdOe7byAO3w==" spinCount="100000" sheet="1" objects="1" scenarios="1"/>
  <dataValidations count="1">
    <dataValidation type="list" errorStyle="warning" showInputMessage="1" showErrorMessage="1" errorTitle="Mauvaise entrée" error="Utiliser les éléments de la liste déroulante" sqref="A18:A50 B18:B52">
      <formula1>listeComptes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G32"/>
  <sheetViews>
    <sheetView zoomScaleNormal="100" workbookViewId="0">
      <pane ySplit="1" topLeftCell="A2" activePane="bottomLeft" state="frozen"/>
      <selection activeCell="H1" sqref="H1"/>
      <selection pane="bottomLeft" activeCell="A14" sqref="A14"/>
    </sheetView>
  </sheetViews>
  <sheetFormatPr baseColWidth="10" defaultColWidth="11.42578125" defaultRowHeight="14.25" x14ac:dyDescent="0.25"/>
  <cols>
    <col min="1" max="1" width="33.85546875" style="8" customWidth="1"/>
    <col min="2" max="16384" width="11.42578125" style="8"/>
  </cols>
  <sheetData>
    <row r="1" spans="1:7" s="102" customFormat="1" x14ac:dyDescent="0.25">
      <c r="A1" s="103" t="s">
        <v>83</v>
      </c>
      <c r="D1" s="103" t="s">
        <v>50</v>
      </c>
      <c r="G1" s="103" t="s">
        <v>0</v>
      </c>
    </row>
    <row r="2" spans="1:7" x14ac:dyDescent="0.25">
      <c r="A2" s="104" t="str">
        <f>'Prévisions '!B23</f>
        <v>Achats pour la revente</v>
      </c>
      <c r="D2" s="104" t="str">
        <f>'Prévisions '!B8</f>
        <v>Paniers</v>
      </c>
      <c r="G2" s="106"/>
    </row>
    <row r="3" spans="1:7" x14ac:dyDescent="0.25">
      <c r="A3" s="104" t="str">
        <f>'Prévisions '!B24</f>
        <v>Assurances générales</v>
      </c>
      <c r="D3" s="104" t="str">
        <f>'Prévisions '!B9</f>
        <v xml:space="preserve">Marché </v>
      </c>
      <c r="G3" s="106"/>
    </row>
    <row r="4" spans="1:7" x14ac:dyDescent="0.25">
      <c r="A4" s="104" t="str">
        <f>'Prévisions '!B25</f>
        <v>Autres frais variables</v>
      </c>
      <c r="D4" s="104" t="str">
        <f>'Prévisions '!B10</f>
        <v>Semi-gros</v>
      </c>
      <c r="G4" s="106"/>
    </row>
    <row r="5" spans="1:7" x14ac:dyDescent="0.25">
      <c r="A5" s="104" t="str">
        <f>'Prévisions '!B26</f>
        <v>Avantages ou dons en nature</v>
      </c>
      <c r="D5" s="104">
        <f>'Prévisions '!B11</f>
        <v>0</v>
      </c>
      <c r="G5" s="106"/>
    </row>
    <row r="6" spans="1:7" x14ac:dyDescent="0.25">
      <c r="A6" s="104" t="str">
        <f>'Prévisions '!B27</f>
        <v>Carburant</v>
      </c>
      <c r="D6" s="104">
        <f>'Prévisions '!B12</f>
        <v>0</v>
      </c>
      <c r="G6" s="106"/>
    </row>
    <row r="7" spans="1:7" x14ac:dyDescent="0.25">
      <c r="A7" s="104" t="str">
        <f>'Prévisions '!B28</f>
        <v xml:space="preserve">Chauffage </v>
      </c>
      <c r="D7" s="104">
        <f>'Prévisions '!B13</f>
        <v>0</v>
      </c>
      <c r="G7" s="106"/>
    </row>
    <row r="8" spans="1:7" x14ac:dyDescent="0.25">
      <c r="A8" s="104" t="str">
        <f>'Prévisions '!B29</f>
        <v xml:space="preserve">Divers  </v>
      </c>
      <c r="D8" s="104">
        <f>'Prévisions '!B14</f>
        <v>0</v>
      </c>
      <c r="G8" s="107"/>
    </row>
    <row r="9" spans="1:7" x14ac:dyDescent="0.25">
      <c r="A9" s="104" t="str">
        <f>'Prévisions '!B30</f>
        <v xml:space="preserve">Électricité </v>
      </c>
      <c r="D9" s="104">
        <f>'Prévisions '!B15</f>
        <v>0</v>
      </c>
      <c r="G9" s="107"/>
    </row>
    <row r="10" spans="1:7" x14ac:dyDescent="0.25">
      <c r="A10" s="104" t="str">
        <f>'Prévisions '!B31</f>
        <v>Emballages et contenants pour la mise en marché</v>
      </c>
      <c r="D10" s="104">
        <f>'Prévisions '!B16</f>
        <v>0</v>
      </c>
      <c r="G10" s="107"/>
    </row>
    <row r="11" spans="1:7" x14ac:dyDescent="0.25">
      <c r="A11" s="104" t="str">
        <f>'Prévisions '!B32</f>
        <v>Entretien bâtiments et terrains</v>
      </c>
      <c r="D11" s="104">
        <f>'Prévisions '!B17</f>
        <v>0</v>
      </c>
      <c r="G11" s="107"/>
    </row>
    <row r="12" spans="1:7" x14ac:dyDescent="0.25">
      <c r="A12" s="104" t="str">
        <f>'Prévisions '!B33</f>
        <v>Entretien machinerie et équipements</v>
      </c>
      <c r="D12" s="104">
        <f>'Prévisions '!B18</f>
        <v>0</v>
      </c>
      <c r="G12" s="107"/>
    </row>
    <row r="13" spans="1:7" x14ac:dyDescent="0.25">
      <c r="A13" s="104" t="str">
        <f>'Prévisions '!B34</f>
        <v>Fertilisation ou amendement</v>
      </c>
      <c r="D13" s="104">
        <f>'Prévisions '!B19</f>
        <v>0</v>
      </c>
      <c r="G13" s="107"/>
    </row>
    <row r="14" spans="1:7" ht="15" thickBot="1" x14ac:dyDescent="0.3">
      <c r="A14" s="104" t="str">
        <f>'Prévisions '!B35</f>
        <v>Formation reçue</v>
      </c>
      <c r="D14" s="105">
        <f>'Prévisions '!B20</f>
        <v>0</v>
      </c>
      <c r="G14" s="108"/>
    </row>
    <row r="15" spans="1:7" x14ac:dyDescent="0.25">
      <c r="A15" s="104" t="str">
        <f>'Prévisions '!B36</f>
        <v>fournitures serre</v>
      </c>
    </row>
    <row r="16" spans="1:7" x14ac:dyDescent="0.25">
      <c r="A16" s="104" t="str">
        <f>'Prévisions '!B37</f>
        <v>Frais association et certification</v>
      </c>
    </row>
    <row r="17" spans="1:1" x14ac:dyDescent="0.25">
      <c r="A17" s="104" t="str">
        <f>'Prévisions '!B38</f>
        <v>Frais de ventes et transport</v>
      </c>
    </row>
    <row r="18" spans="1:1" x14ac:dyDescent="0.25">
      <c r="A18" s="104" t="str">
        <f>'Prévisions '!B39</f>
        <v>Intérêts court terme et frais bancaires</v>
      </c>
    </row>
    <row r="19" spans="1:1" x14ac:dyDescent="0.25">
      <c r="A19" s="104" t="str">
        <f>'Prévisions '!B40</f>
        <v>Intérêts long terme</v>
      </c>
    </row>
    <row r="20" spans="1:1" x14ac:dyDescent="0.25">
      <c r="A20" s="104" t="str">
        <f>'Prévisions '!B41</f>
        <v>Investissement</v>
      </c>
    </row>
    <row r="21" spans="1:1" x14ac:dyDescent="0.25">
      <c r="A21" s="104" t="str">
        <f>'Prévisions '!B42</f>
        <v>Irrigation</v>
      </c>
    </row>
    <row r="22" spans="1:1" x14ac:dyDescent="0.25">
      <c r="A22" s="104" t="str">
        <f>'Prévisions '!B43</f>
        <v>Marketing, publicité, site web</v>
      </c>
    </row>
    <row r="23" spans="1:1" x14ac:dyDescent="0.25">
      <c r="A23" s="104" t="str">
        <f>'Prévisions '!B44</f>
        <v>Mon Salaire</v>
      </c>
    </row>
    <row r="24" spans="1:1" x14ac:dyDescent="0.25">
      <c r="A24" s="104" t="str">
        <f>'Prévisions '!B45</f>
        <v xml:space="preserve">Paiement de débts </v>
      </c>
    </row>
    <row r="25" spans="1:1" x14ac:dyDescent="0.25">
      <c r="A25" s="104" t="str">
        <f>'Prévisions '!B46</f>
        <v>Phytoprotection</v>
      </c>
    </row>
    <row r="26" spans="1:1" x14ac:dyDescent="0.25">
      <c r="A26" s="104" t="str">
        <f>'Prévisions '!B47</f>
        <v>Salaires, retenues à la source et CSST</v>
      </c>
    </row>
    <row r="27" spans="1:1" x14ac:dyDescent="0.25">
      <c r="A27" s="104" t="str">
        <f>'Prévisions '!B48</f>
        <v>Semences et plants</v>
      </c>
    </row>
    <row r="28" spans="1:1" x14ac:dyDescent="0.25">
      <c r="A28" s="104" t="str">
        <f>'Prévisions '!B49</f>
        <v>Services professionnels</v>
      </c>
    </row>
    <row r="29" spans="1:1" x14ac:dyDescent="0.25">
      <c r="A29" s="104" t="str">
        <f>'Prévisions '!B50</f>
        <v>Taxes foncières</v>
      </c>
    </row>
    <row r="30" spans="1:1" x14ac:dyDescent="0.25">
      <c r="A30" s="104">
        <f>'Prévisions '!B51</f>
        <v>0</v>
      </c>
    </row>
    <row r="31" spans="1:1" x14ac:dyDescent="0.25">
      <c r="A31" s="104">
        <f>'Prévisions '!B52</f>
        <v>0</v>
      </c>
    </row>
    <row r="32" spans="1:1" ht="15" thickBot="1" x14ac:dyDescent="0.3">
      <c r="A32" s="105">
        <f>'Prévisions '!B53</f>
        <v>0</v>
      </c>
    </row>
  </sheetData>
  <sheetProtection algorithmName="SHA-512" hashValue="1gEcrLXXDICYkaQXBSGACFZEePiEbWopHwMKWA87TV3E+/Fl7fLL+CiMxJgYRqYmJ/ZCqESR/H0YUZ5MK8DKww==" saltValue="P4XbmwPreSFZAaQOzTbDmA==" spinCount="100000" sheet="1" objects="1" scenarios="1"/>
  <sortState ref="G2:G7">
    <sortCondition ref="G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3613E647A964499AA117C0B845A9D" ma:contentTypeVersion="8" ma:contentTypeDescription="Crée un document." ma:contentTypeScope="" ma:versionID="17015034edce6b8b6ee8f10ef7c04af4">
  <xsd:schema xmlns:xsd="http://www.w3.org/2001/XMLSchema" xmlns:xs="http://www.w3.org/2001/XMLSchema" xmlns:p="http://schemas.microsoft.com/office/2006/metadata/properties" xmlns:ns2="247b78a7-bf74-4394-9f62-b562c3ce870d" xmlns:ns3="720501a8-9741-47de-8814-8d1c2cc38c2b" targetNamespace="http://schemas.microsoft.com/office/2006/metadata/properties" ma:root="true" ma:fieldsID="793e3f9505477d4e87d71cedd1ca3f63" ns2:_="" ns3:_="">
    <xsd:import namespace="247b78a7-bf74-4394-9f62-b562c3ce870d"/>
    <xsd:import namespace="720501a8-9741-47de-8814-8d1c2cc38c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b78a7-bf74-4394-9f62-b562c3ce87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501a8-9741-47de-8814-8d1c2cc38c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5BA654-3F11-4FD1-A99D-47A27710C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7b78a7-bf74-4394-9f62-b562c3ce870d"/>
    <ds:schemaRef ds:uri="720501a8-9741-47de-8814-8d1c2cc38c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8F6FA2-07AA-4742-93CC-DF50892B0834}">
  <ds:schemaRefs>
    <ds:schemaRef ds:uri="http://purl.org/dc/elements/1.1/"/>
    <ds:schemaRef ds:uri="http://schemas.microsoft.com/office/infopath/2007/PartnerControls"/>
    <ds:schemaRef ds:uri="720501a8-9741-47de-8814-8d1c2cc38c2b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247b78a7-bf74-4394-9f62-b562c3ce870d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EFB4FE4-5E9C-4135-A4AC-E2C0667C59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Prévisions </vt:lpstr>
      <vt:lpstr>Suivi de la réalité</vt:lpstr>
      <vt:lpstr>% Cumulatif à date</vt:lpstr>
      <vt:lpstr>%cumulatif vs total</vt:lpstr>
      <vt:lpstr>Liste des Comptes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</dc:creator>
  <cp:keywords/>
  <dc:description/>
  <cp:lastModifiedBy>JO</cp:lastModifiedBy>
  <cp:revision/>
  <cp:lastPrinted>2018-06-05T13:05:47Z</cp:lastPrinted>
  <dcterms:created xsi:type="dcterms:W3CDTF">2017-10-29T11:53:31Z</dcterms:created>
  <dcterms:modified xsi:type="dcterms:W3CDTF">2018-11-19T13:49:54Z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0x01010072D3613E647A964499AA117C0B845A9D</vt:lpwstr>
  </property>
</Properties>
</file>